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lunniV\Google Drive\Desktop\evaluations\New Appendix 8\"/>
    </mc:Choice>
  </mc:AlternateContent>
  <bookViews>
    <workbookView xWindow="480" yWindow="300" windowWidth="18195" windowHeight="9255"/>
  </bookViews>
  <sheets>
    <sheet name="Sheet1" sheetId="1" r:id="rId1"/>
    <sheet name="Sheet2" sheetId="2" r:id="rId2"/>
    <sheet name="Sheet3" sheetId="3" r:id="rId3"/>
  </sheets>
  <definedNames>
    <definedName name="OLE_LINK1" localSheetId="0">Sheet1!$A$31</definedName>
    <definedName name="_xlnm.Print_Area" localSheetId="0">Sheet1!$A$2:$I$222</definedName>
    <definedName name="Z_BC07470E_8D3A_4420_AF04_4BFCF00A076A_.wvu.PrintArea" localSheetId="0" hidden="1">Sheet1!$A$2:$I$152</definedName>
  </definedNames>
  <calcPr calcId="152511"/>
  <customWorkbookViews>
    <customWorkbookView name="Print view" guid="{BC07470E-8D3A-4420-AF04-4BFCF00A076A}" includeHiddenRowCol="0" maximized="1" windowWidth="1437" windowHeight="637" activeSheetId="1"/>
  </customWorkbookViews>
</workbook>
</file>

<file path=xl/calcChain.xml><?xml version="1.0" encoding="utf-8"?>
<calcChain xmlns="http://schemas.openxmlformats.org/spreadsheetml/2006/main">
  <c r="J65" i="1" l="1"/>
  <c r="I65" i="1" s="1"/>
  <c r="H176" i="1"/>
  <c r="G176" i="1"/>
  <c r="F176" i="1"/>
  <c r="E176" i="1"/>
  <c r="H170" i="1"/>
  <c r="G170" i="1"/>
  <c r="F170" i="1"/>
  <c r="E170" i="1"/>
  <c r="H169" i="1"/>
  <c r="G169" i="1"/>
  <c r="F169" i="1"/>
  <c r="E169" i="1"/>
  <c r="E171" i="1" s="1"/>
  <c r="E162" i="1"/>
  <c r="H163" i="1"/>
  <c r="G163" i="1"/>
  <c r="F163" i="1"/>
  <c r="E163" i="1"/>
  <c r="H162" i="1"/>
  <c r="G162" i="1"/>
  <c r="F162" i="1"/>
  <c r="J143" i="1"/>
  <c r="I143" i="1" s="1"/>
  <c r="H142" i="1"/>
  <c r="G142" i="1"/>
  <c r="F142" i="1"/>
  <c r="E142" i="1"/>
  <c r="J113" i="1"/>
  <c r="I113" i="1" s="1"/>
  <c r="H112" i="1"/>
  <c r="G112" i="1"/>
  <c r="F112" i="1"/>
  <c r="E112" i="1"/>
  <c r="J81" i="1"/>
  <c r="I81" i="1" s="1"/>
  <c r="H64" i="1"/>
  <c r="G64" i="1"/>
  <c r="F64" i="1"/>
  <c r="E64" i="1"/>
  <c r="I142" i="1" l="1"/>
  <c r="I145" i="1" s="1"/>
  <c r="I64" i="1"/>
  <c r="I67" i="1" s="1"/>
  <c r="I112" i="1"/>
  <c r="I115" i="1" s="1"/>
  <c r="J37" i="1"/>
  <c r="I37" i="1" s="1"/>
  <c r="H36" i="1"/>
  <c r="E36" i="1"/>
  <c r="F36" i="1"/>
  <c r="G36" i="1"/>
  <c r="J50" i="1"/>
  <c r="I50" i="1" s="1"/>
  <c r="J97" i="1"/>
  <c r="I97" i="1" s="1"/>
  <c r="J168" i="1"/>
  <c r="I168" i="1" s="1"/>
  <c r="J161" i="1"/>
  <c r="J126" i="1"/>
  <c r="I126" i="1" s="1"/>
  <c r="G177" i="1"/>
  <c r="J175" i="1"/>
  <c r="I175" i="1" s="1"/>
  <c r="G171" i="1"/>
  <c r="F171" i="1"/>
  <c r="H171" i="1"/>
  <c r="E177" i="1"/>
  <c r="F177" i="1"/>
  <c r="H177" i="1"/>
  <c r="G164" i="1"/>
  <c r="H164" i="1"/>
  <c r="E164" i="1"/>
  <c r="F164" i="1"/>
  <c r="E96" i="1"/>
  <c r="F96" i="1"/>
  <c r="H96" i="1"/>
  <c r="G96" i="1"/>
  <c r="E80" i="1"/>
  <c r="F80" i="1"/>
  <c r="H80" i="1"/>
  <c r="G80" i="1"/>
  <c r="F49" i="1"/>
  <c r="G49" i="1"/>
  <c r="H49" i="1"/>
  <c r="E49" i="1"/>
  <c r="H125" i="1"/>
  <c r="E125" i="1"/>
  <c r="F125" i="1"/>
  <c r="G125" i="1"/>
  <c r="I80" i="1" l="1"/>
  <c r="I49" i="1"/>
  <c r="I52" i="1" s="1"/>
  <c r="C189" i="1" s="1"/>
  <c r="D189" i="1"/>
  <c r="I189" i="1"/>
  <c r="I36" i="1"/>
  <c r="I39" i="1" s="1"/>
  <c r="B189" i="1" s="1"/>
  <c r="I125" i="1"/>
  <c r="I128" i="1" s="1"/>
  <c r="H189" i="1" s="1"/>
  <c r="I83" i="1"/>
  <c r="E189" i="1" s="1"/>
  <c r="G189" i="1"/>
  <c r="I164" i="1"/>
  <c r="I171" i="1"/>
  <c r="I96" i="1"/>
  <c r="I99" i="1" s="1"/>
  <c r="F189" i="1" s="1"/>
  <c r="I177" i="1"/>
  <c r="I180" i="1" l="1"/>
  <c r="E208" i="1" s="1"/>
  <c r="I208" i="1" s="1"/>
  <c r="E211" i="1" s="1"/>
  <c r="I191" i="1"/>
  <c r="I199" i="1" s="1"/>
  <c r="K213" i="1" s="1"/>
  <c r="K214" i="1" s="1"/>
  <c r="J213" i="1" l="1"/>
  <c r="J214" i="1" s="1"/>
  <c r="J215" i="1" s="1"/>
  <c r="E214" i="1" s="1"/>
  <c r="I200" i="1" s="1"/>
  <c r="E200" i="1" s="1"/>
</calcChain>
</file>

<file path=xl/comments1.xml><?xml version="1.0" encoding="utf-8"?>
<comments xmlns="http://schemas.openxmlformats.org/spreadsheetml/2006/main">
  <authors>
    <author>PC</author>
  </authors>
  <commentList>
    <comment ref="M37" authorId="0" shapeId="0">
      <text>
        <r>
          <rPr>
            <b/>
            <sz val="9"/>
            <color indexed="81"/>
            <rFont val="Tahoma"/>
            <family val="2"/>
          </rPr>
          <t xml:space="preserve">DO NOT DELETE ROW. FORMULA IN HIDDEN COLUMN.  </t>
        </r>
        <r>
          <rPr>
            <sz val="9"/>
            <color indexed="81"/>
            <rFont val="Tahoma"/>
            <family val="2"/>
          </rPr>
          <t xml:space="preserve">
</t>
        </r>
      </text>
    </comment>
    <comment ref="M50" authorId="0" shapeId="0">
      <text>
        <r>
          <rPr>
            <b/>
            <sz val="9"/>
            <color indexed="81"/>
            <rFont val="Tahoma"/>
            <family val="2"/>
          </rPr>
          <t xml:space="preserve">DO NOT DELETE ROW. FORMULA IN HIDDEN COLUMN.  </t>
        </r>
        <r>
          <rPr>
            <sz val="9"/>
            <color indexed="81"/>
            <rFont val="Tahoma"/>
            <family val="2"/>
          </rPr>
          <t xml:space="preserve">
</t>
        </r>
      </text>
    </comment>
    <comment ref="M65" authorId="0" shapeId="0">
      <text>
        <r>
          <rPr>
            <b/>
            <sz val="9"/>
            <color indexed="81"/>
            <rFont val="Tahoma"/>
            <family val="2"/>
          </rPr>
          <t xml:space="preserve">DO NOT DELETE ROW. FORMULA IN HIDDEN COLUMN.  </t>
        </r>
        <r>
          <rPr>
            <sz val="9"/>
            <color indexed="81"/>
            <rFont val="Tahoma"/>
            <family val="2"/>
          </rPr>
          <t xml:space="preserve">
</t>
        </r>
      </text>
    </comment>
    <comment ref="M81" authorId="0" shapeId="0">
      <text>
        <r>
          <rPr>
            <b/>
            <sz val="9"/>
            <color indexed="81"/>
            <rFont val="Tahoma"/>
            <family val="2"/>
          </rPr>
          <t xml:space="preserve">DO NOT DELETE ROW. FORMULA IN HIDDEN COLUMN.  </t>
        </r>
        <r>
          <rPr>
            <sz val="9"/>
            <color indexed="81"/>
            <rFont val="Tahoma"/>
            <family val="2"/>
          </rPr>
          <t xml:space="preserve">
</t>
        </r>
      </text>
    </comment>
    <comment ref="M97" authorId="0" shapeId="0">
      <text>
        <r>
          <rPr>
            <b/>
            <sz val="9"/>
            <color indexed="81"/>
            <rFont val="Tahoma"/>
            <family val="2"/>
          </rPr>
          <t xml:space="preserve">DO NOT DELETE ROW. FORMULA IN HIDDEN COLUMN.  </t>
        </r>
        <r>
          <rPr>
            <sz val="9"/>
            <color indexed="81"/>
            <rFont val="Tahoma"/>
            <family val="2"/>
          </rPr>
          <t xml:space="preserve">
</t>
        </r>
      </text>
    </comment>
    <comment ref="M113" authorId="0" shapeId="0">
      <text>
        <r>
          <rPr>
            <b/>
            <sz val="9"/>
            <color indexed="81"/>
            <rFont val="Tahoma"/>
            <family val="2"/>
          </rPr>
          <t xml:space="preserve">DO NOT DELETE ROW. FORMULA IN HIDDEN COLUMN.  </t>
        </r>
        <r>
          <rPr>
            <sz val="9"/>
            <color indexed="81"/>
            <rFont val="Tahoma"/>
            <family val="2"/>
          </rPr>
          <t xml:space="preserve">
</t>
        </r>
      </text>
    </comment>
    <comment ref="M126" authorId="0" shapeId="0">
      <text>
        <r>
          <rPr>
            <b/>
            <sz val="9"/>
            <color indexed="81"/>
            <rFont val="Tahoma"/>
            <family val="2"/>
          </rPr>
          <t xml:space="preserve">DO NOT DELETE ROW. FORMULA IN HIDDEN COLUMN.  </t>
        </r>
        <r>
          <rPr>
            <sz val="9"/>
            <color indexed="81"/>
            <rFont val="Tahoma"/>
            <family val="2"/>
          </rPr>
          <t xml:space="preserve">
</t>
        </r>
      </text>
    </comment>
    <comment ref="M143" authorId="0" shapeId="0">
      <text>
        <r>
          <rPr>
            <b/>
            <sz val="9"/>
            <color indexed="81"/>
            <rFont val="Tahoma"/>
            <family val="2"/>
          </rPr>
          <t xml:space="preserve">DO NOT DELETE ROW. FORMULA IN HIDDEN COLUMN.  </t>
        </r>
      </text>
    </comment>
    <comment ref="M161" authorId="0" shapeId="0">
      <text>
        <r>
          <rPr>
            <b/>
            <sz val="9"/>
            <color indexed="81"/>
            <rFont val="Tahoma"/>
            <family val="2"/>
          </rPr>
          <t xml:space="preserve">DO NOT DELETE ROW. FORMULA IN HIDDEN COLUMN.  </t>
        </r>
        <r>
          <rPr>
            <sz val="9"/>
            <color indexed="81"/>
            <rFont val="Tahoma"/>
            <family val="2"/>
          </rPr>
          <t xml:space="preserve">
</t>
        </r>
      </text>
    </comment>
    <comment ref="M168" authorId="0" shapeId="0">
      <text>
        <r>
          <rPr>
            <b/>
            <sz val="9"/>
            <color indexed="81"/>
            <rFont val="Tahoma"/>
            <family val="2"/>
          </rPr>
          <t xml:space="preserve">DO NOT DELETE ROW. FORMULA IN HIDDEN COLUMN.  </t>
        </r>
      </text>
    </comment>
    <comment ref="M175" authorId="0" shapeId="0">
      <text>
        <r>
          <rPr>
            <b/>
            <sz val="9"/>
            <color indexed="81"/>
            <rFont val="Tahoma"/>
            <family val="2"/>
          </rPr>
          <t xml:space="preserve">DO NOT DELETE ROW. FORMULA IN HIDDEN COLUMN.  </t>
        </r>
        <r>
          <rPr>
            <sz val="9"/>
            <color indexed="81"/>
            <rFont val="Tahoma"/>
            <family val="2"/>
          </rPr>
          <t xml:space="preserve">
</t>
        </r>
      </text>
    </comment>
    <comment ref="M210" authorId="0" shapeId="0">
      <text>
        <r>
          <rPr>
            <b/>
            <sz val="9"/>
            <color indexed="81"/>
            <rFont val="Tahoma"/>
            <family val="2"/>
          </rPr>
          <t xml:space="preserve">DO NOT DELETE ROW. FORMULA IN HIDDEN COLUMN.  </t>
        </r>
        <r>
          <rPr>
            <sz val="9"/>
            <color indexed="81"/>
            <rFont val="Tahoma"/>
            <family val="2"/>
          </rPr>
          <t xml:space="preserve">
</t>
        </r>
      </text>
    </comment>
    <comment ref="M213" authorId="0" shapeId="0">
      <text>
        <r>
          <rPr>
            <b/>
            <sz val="9"/>
            <color indexed="81"/>
            <rFont val="Tahoma"/>
            <family val="2"/>
          </rPr>
          <t xml:space="preserve">DO NOT DELETE ROW. FORMULA IN HIDDEN COLUMN.  </t>
        </r>
        <r>
          <rPr>
            <sz val="9"/>
            <color indexed="81"/>
            <rFont val="Tahoma"/>
            <family val="2"/>
          </rPr>
          <t xml:space="preserve">
</t>
        </r>
      </text>
    </comment>
    <comment ref="M214" authorId="0" shapeId="0">
      <text>
        <r>
          <rPr>
            <b/>
            <sz val="9"/>
            <color indexed="81"/>
            <rFont val="Tahoma"/>
            <family val="2"/>
          </rPr>
          <t xml:space="preserve">DO NOT DELETE ROW. FORMULA IN HIDDEN COLUMN.  </t>
        </r>
        <r>
          <rPr>
            <sz val="9"/>
            <color indexed="81"/>
            <rFont val="Tahoma"/>
            <family val="2"/>
          </rPr>
          <t xml:space="preserve">
</t>
        </r>
      </text>
    </comment>
    <comment ref="M215" authorId="0" shapeId="0">
      <text>
        <r>
          <rPr>
            <b/>
            <sz val="9"/>
            <color indexed="81"/>
            <rFont val="Tahoma"/>
            <family val="2"/>
          </rPr>
          <t xml:space="preserve">DO NOT DELETE ROW. FORMULA IN HIDDEN COLUMN.  </t>
        </r>
        <r>
          <rPr>
            <sz val="9"/>
            <color indexed="81"/>
            <rFont val="Tahoma"/>
            <family val="2"/>
          </rPr>
          <t xml:space="preserve">
</t>
        </r>
      </text>
    </comment>
  </commentList>
</comments>
</file>

<file path=xl/sharedStrings.xml><?xml version="1.0" encoding="utf-8"?>
<sst xmlns="http://schemas.openxmlformats.org/spreadsheetml/2006/main" count="256" uniqueCount="121">
  <si>
    <t>CRITERION 1</t>
  </si>
  <si>
    <t>Unsatisfactory</t>
  </si>
  <si>
    <t>Basic</t>
  </si>
  <si>
    <t>Proficient</t>
  </si>
  <si>
    <t>Distinguished</t>
  </si>
  <si>
    <t>2b: Establishing a Culture for Learning</t>
  </si>
  <si>
    <t>3a: Communicating with Students</t>
  </si>
  <si>
    <t>3c: Engaging Students in Learning</t>
  </si>
  <si>
    <t>Overall “Rating Range”</t>
  </si>
  <si>
    <t>3-4</t>
  </si>
  <si>
    <t>5-7</t>
  </si>
  <si>
    <t>8-10</t>
  </si>
  <si>
    <t>11-12</t>
  </si>
  <si>
    <r>
      <t>COMMENTS</t>
    </r>
    <r>
      <rPr>
        <b/>
        <sz val="11"/>
        <color indexed="8"/>
        <rFont val="Times New Roman"/>
        <family val="1"/>
      </rPr>
      <t>:</t>
    </r>
  </si>
  <si>
    <t>CRITERION 2</t>
  </si>
  <si>
    <t>Demonstrating Effective Teaching Practices</t>
  </si>
  <si>
    <t>4a: Reflecting on Teaching</t>
  </si>
  <si>
    <t>CRITERION 3</t>
  </si>
  <si>
    <t>1b:  Demonstrating Knowledge of Students</t>
  </si>
  <si>
    <t>Centering Instruction on High Expectations for Student Achievement</t>
  </si>
  <si>
    <t>CRITERION 4</t>
  </si>
  <si>
    <t>Providing Clear and Intentional Focus on Subject Matter Content and Curriculum</t>
  </si>
  <si>
    <t>1a: Demonstrating Knowledge of Content and Pedagogy</t>
  </si>
  <si>
    <t>1c: Setting Instructional Outcomes</t>
  </si>
  <si>
    <t>1d: Demonstrating Knowledge of Resources</t>
  </si>
  <si>
    <t>1e: Designing Coherent Instruction</t>
  </si>
  <si>
    <t>CRITERION  1</t>
  </si>
  <si>
    <t xml:space="preserve">Centering instruction on high expectations </t>
  </si>
  <si>
    <t>for student achievement.</t>
  </si>
  <si>
    <t>X</t>
  </si>
  <si>
    <t>Adds scores from all columns to get a “Total Score”</t>
  </si>
  <si>
    <t>COMMENTS:</t>
  </si>
  <si>
    <t>CRITERION 5</t>
  </si>
  <si>
    <t>Fostering and Managing a Safe, Positive Learning Environment</t>
  </si>
  <si>
    <t>14-16</t>
  </si>
  <si>
    <t>2a: Creating an Environment of Respect and Rapport</t>
  </si>
  <si>
    <t>2c: Managing Classroom Procedures</t>
  </si>
  <si>
    <t>2d: Managing Student Behavior</t>
  </si>
  <si>
    <t>2e: Organizing Physical Space</t>
  </si>
  <si>
    <t>CRITERION 6</t>
  </si>
  <si>
    <t>1f: Designing Student Assessments</t>
  </si>
  <si>
    <t>3d: Using Assessment in Instruction</t>
  </si>
  <si>
    <t>4b: Maintaining Accurate Records</t>
  </si>
  <si>
    <t>CRITERION 7</t>
  </si>
  <si>
    <t>Communicating and Collaborating with Parents and the School Community</t>
  </si>
  <si>
    <t>4c: Communicating with Families</t>
  </si>
  <si>
    <t>CRITERION 8</t>
  </si>
  <si>
    <t>Exhibiting Collaborative and Collegial Practices Focused on Improving Instructional Practice and Student Learning</t>
  </si>
  <si>
    <t>4d: Participating in a Professional Community</t>
  </si>
  <si>
    <t>4e: Growing and Developing Professionally</t>
  </si>
  <si>
    <t>4f: Showing Professionalism</t>
  </si>
  <si>
    <t>Using Multiple Student Data Elements to Modify Instruction and Improve Student Learning</t>
  </si>
  <si>
    <t>2-3</t>
  </si>
  <si>
    <t>4-5</t>
  </si>
  <si>
    <t>6-7</t>
  </si>
  <si>
    <t>8</t>
  </si>
  <si>
    <t>4-6</t>
  </si>
  <si>
    <t>7-9</t>
  </si>
  <si>
    <t>10-13</t>
  </si>
  <si>
    <t>2</t>
  </si>
  <si>
    <t>3</t>
  </si>
  <si>
    <t>4</t>
  </si>
  <si>
    <t>1</t>
  </si>
  <si>
    <t>Comprehensive Evaluation</t>
  </si>
  <si>
    <t>Teacher</t>
  </si>
  <si>
    <t>School</t>
  </si>
  <si>
    <r>
      <t>COMMENTS</t>
    </r>
    <r>
      <rPr>
        <b/>
        <sz val="12"/>
        <color indexed="8"/>
        <rFont val="Times New Roman"/>
        <family val="1"/>
      </rPr>
      <t>:</t>
    </r>
  </si>
  <si>
    <t>Recognizing Individual Student Learning Needs and Developing Strategies to Address Those Needs</t>
  </si>
  <si>
    <t>► Student Growth ◄</t>
  </si>
  <si>
    <t>SG 3.1: Establish Student Growth Goal(s)</t>
  </si>
  <si>
    <t>SG 3.2: Achievement of Student Growth  Goal(s)</t>
  </si>
  <si>
    <t xml:space="preserve">Using Multiple Student Data Elements 
to Modify Instruction and 
Improve Student Learning
</t>
  </si>
  <si>
    <t>SG 6.1: Establish Student Growth Goal(s)</t>
  </si>
  <si>
    <t>SG 6.2: Achievement of Student Growth  Goal(s)</t>
  </si>
  <si>
    <t>SUMMARY OF OVERALL RATINGS</t>
  </si>
  <si>
    <t>Criteria Score</t>
  </si>
  <si>
    <t>STATE SUMMATIVE BAND</t>
  </si>
  <si>
    <t>8-14</t>
  </si>
  <si>
    <t>15-21</t>
  </si>
  <si>
    <t>22-28</t>
  </si>
  <si>
    <t>29-32</t>
  </si>
  <si>
    <t>SUMMARY OF STUDENT GROWTH</t>
  </si>
  <si>
    <t>5-12</t>
  </si>
  <si>
    <t>13-17</t>
  </si>
  <si>
    <t>18-20</t>
  </si>
  <si>
    <t>Employee Signature:</t>
  </si>
  <si>
    <t>Evaluator Signature:</t>
  </si>
  <si>
    <t>Date:</t>
  </si>
  <si>
    <t>SG 8.1: Establish Student Growth Goals, Implement and Monitor Growth</t>
  </si>
  <si>
    <t>Grade/Subject</t>
  </si>
  <si>
    <t>TOTAL CRITERIA SCORE</t>
  </si>
  <si>
    <t>PERFORMANCE LEVEL BASED ON TOTAL CRITERIA SCORE</t>
  </si>
  <si>
    <t>TOTAL SG SCORE</t>
  </si>
  <si>
    <t>Criteria</t>
  </si>
  <si>
    <t>LOW</t>
  </si>
  <si>
    <t>AVERAGE</t>
  </si>
  <si>
    <t>HIGH</t>
  </si>
  <si>
    <t>Comprehensive Evaluation Summary</t>
  </si>
  <si>
    <t>Date</t>
  </si>
  <si>
    <r>
      <t>Evaluator</t>
    </r>
    <r>
      <rPr>
        <sz val="14"/>
        <color indexed="8"/>
        <rFont val="Calibri"/>
        <family val="2"/>
      </rPr>
      <t xml:space="preserve"> </t>
    </r>
  </si>
  <si>
    <t>PERFORMANCE LEVEL SG SCORE  BASED ON                             TOTAL SG SCORE</t>
  </si>
  <si>
    <t>Enters "Performance Score" for each column.</t>
  </si>
  <si>
    <t>Enters “Performance Score” for each column</t>
  </si>
  <si>
    <t xml:space="preserve"> </t>
  </si>
  <si>
    <t>3b: Using Questioning and Discussion Techniques</t>
  </si>
  <si>
    <t>3e:  Demonstrating Flexibility and Responsiveness</t>
  </si>
  <si>
    <t xml:space="preserve"> "Total Score"</t>
  </si>
  <si>
    <t>2) A Low (1) Summary of Student Growth score along with a Distinguished (4) State Summative Band score will automatically result in a move to the Proficient (3) level on the State Summative Band rating. (9.4 G)</t>
  </si>
  <si>
    <t>Is a Student Growth inquiry plan required?</t>
  </si>
  <si>
    <t>YES</t>
  </si>
  <si>
    <t>NO</t>
  </si>
  <si>
    <t>Move to the Proficient (3) level?</t>
  </si>
  <si>
    <t>8-12</t>
  </si>
  <si>
    <t>"Criterion Score"</t>
  </si>
  <si>
    <t xml:space="preserve">Using the "Rating Range" and "Total Score", indicates level of performance for this criterion "Criterion Score" </t>
  </si>
  <si>
    <t>ADDS UP ALL THREE TOTAL SCORES TO GET A TOTAL STUDENT GROWTH (SG) SCORE AND
COPIES IT TO SUMMARY OF STUDENT GROWTH ON PAGE 5 -----</t>
  </si>
  <si>
    <r>
      <rPr>
        <b/>
        <sz val="14"/>
        <color indexed="8"/>
        <rFont val="Calibri"/>
        <family val="2"/>
      </rPr>
      <t>NOTE: THIS PAGE IS FILLED IN AUTOMATICALLY.</t>
    </r>
    <r>
      <rPr>
        <sz val="11.5"/>
        <color indexed="8"/>
        <rFont val="Calibri"/>
        <family val="2"/>
      </rPr>
      <t xml:space="preserve">
a. The number of marks (X) in each column are added up and multiplied by the Performance Rating at the top of that column and the Performance Score is automatically entered.  </t>
    </r>
    <r>
      <rPr>
        <i/>
        <sz val="11.5"/>
        <color indexed="8"/>
        <rFont val="Calibri"/>
        <family val="2"/>
      </rPr>
      <t>Example: 2 marks (X) in Performance Rating 3 column (2x3)=a Student Growth Performance Score of 6</t>
    </r>
    <r>
      <rPr>
        <sz val="11.5"/>
        <color indexed="8"/>
        <rFont val="Calibri"/>
        <family val="2"/>
      </rPr>
      <t>.
b. All four Performance Scores are added together to get a Total Score for each criteria.
c. All three Total Scores are added together to get a Total Student Growth (SG) Score.  The Total SG Score is automatically transfered to the Summary of Student Growth page.</t>
    </r>
  </si>
  <si>
    <r>
      <rPr>
        <b/>
        <sz val="13.5"/>
        <color indexed="8"/>
        <rFont val="Times New Roman"/>
        <family val="1"/>
      </rPr>
      <t>1)  A score of Unsatisfactory (1) in any student growth component or an overall summary student growth score of (1) will result in a Low (1) Student Growth score.   A Low (1) Student Growth score will automatically trigger the implementation of a Student Growth Inquiry Plan. (9.4 G)</t>
    </r>
    <r>
      <rPr>
        <b/>
        <sz val="14"/>
        <color indexed="8"/>
        <rFont val="Times New Roman"/>
        <family val="1"/>
      </rPr>
      <t xml:space="preserve">
</t>
    </r>
  </si>
  <si>
    <r>
      <t xml:space="preserve">The evaluator will indicate the level of performance for each component in all eight evaluative criteria areas by entering an "X" in the appropriate column.
a. The number of marks (X) in each column are added up and multiplied by the Performance Rating at the top of that column and the Performance Score is automatically entered. </t>
    </r>
    <r>
      <rPr>
        <i/>
        <sz val="12"/>
        <color indexed="8"/>
        <rFont val="Calibri"/>
        <family val="2"/>
      </rPr>
      <t xml:space="preserve"> Example: 2 marks (X) in Performance Rating 3 column (2x3)=a Performance Score of 6.</t>
    </r>
    <r>
      <rPr>
        <sz val="12"/>
        <color indexed="8"/>
        <rFont val="Calibri"/>
        <family val="2"/>
      </rPr>
      <t xml:space="preserve">
b.  All four Performance Scores are added together to get a Total Score for each criteria area.
c.  Using the Total Score and the Overall Rating Range, a final Criterion Score is automatically calculated for each criteria area.
d.  Each Criterion Score is automatically transfered to the Summary of Overall Ratings page.
</t>
    </r>
  </si>
  <si>
    <t>Appendix 8h-4</t>
  </si>
  <si>
    <t>20___ -____ Final Comprehensive Evaluation</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</si>
</sst>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b/>
      <i/>
      <sz val="10"/>
      <color indexed="8"/>
      <name val="Times New Roman"/>
      <family val="1"/>
    </font>
    <font>
      <b/>
      <sz val="8"/>
      <color indexed="8"/>
      <name val="Times New Roman"/>
      <family val="1"/>
    </font>
    <font>
      <b/>
      <u/>
      <sz val="11"/>
      <color indexed="8"/>
      <name val="Times New Roman"/>
      <family val="1"/>
    </font>
    <font>
      <b/>
      <sz val="11"/>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2"/>
      <color indexed="8"/>
      <name val="Calibri"/>
      <family val="2"/>
    </font>
    <font>
      <b/>
      <i/>
      <sz val="12"/>
      <color indexed="8"/>
      <name val="Times New Roman"/>
      <family val="1"/>
    </font>
    <font>
      <b/>
      <i/>
      <sz val="8"/>
      <color indexed="8"/>
      <name val="Times New Roman"/>
      <family val="1"/>
    </font>
    <font>
      <i/>
      <sz val="11"/>
      <color indexed="8"/>
      <name val="Calibri"/>
      <family val="2"/>
    </font>
    <font>
      <b/>
      <i/>
      <sz val="11"/>
      <color indexed="8"/>
      <name val="Calibri"/>
      <family val="2"/>
    </font>
    <font>
      <sz val="11"/>
      <color indexed="8"/>
      <name val="Calibri"/>
      <family val="2"/>
    </font>
    <font>
      <b/>
      <u/>
      <sz val="12"/>
      <color indexed="8"/>
      <name val="Times New Roman"/>
      <family val="1"/>
    </font>
    <font>
      <b/>
      <sz val="18"/>
      <color indexed="8"/>
      <name val="Times New Roman"/>
      <family val="1"/>
    </font>
    <font>
      <b/>
      <sz val="28"/>
      <color indexed="8"/>
      <name val="Times New Roman"/>
      <family val="1"/>
    </font>
    <font>
      <b/>
      <sz val="16"/>
      <color indexed="8"/>
      <name val="Times New Roman"/>
      <family val="1"/>
    </font>
    <font>
      <b/>
      <sz val="36"/>
      <color indexed="8"/>
      <name val="Times New Roman"/>
      <family val="1"/>
    </font>
    <font>
      <b/>
      <i/>
      <sz val="14"/>
      <color indexed="8"/>
      <name val="Times New Roman"/>
      <family val="1"/>
    </font>
    <font>
      <b/>
      <sz val="14"/>
      <color indexed="8"/>
      <name val="Times New Roman"/>
      <family val="1"/>
    </font>
    <font>
      <sz val="14"/>
      <color indexed="8"/>
      <name val="Calibri"/>
      <family val="2"/>
    </font>
    <font>
      <sz val="18"/>
      <color indexed="8"/>
      <name val="Calibri"/>
      <family val="2"/>
    </font>
    <font>
      <b/>
      <sz val="18"/>
      <color indexed="8"/>
      <name val="Calibri"/>
      <family val="2"/>
    </font>
    <font>
      <sz val="11"/>
      <color indexed="8"/>
      <name val="Calibri"/>
      <family val="2"/>
    </font>
    <font>
      <sz val="14"/>
      <color indexed="8"/>
      <name val="Times New Roman"/>
      <family val="1"/>
    </font>
    <font>
      <b/>
      <i/>
      <sz val="18"/>
      <color indexed="8"/>
      <name val="Times New Roman"/>
      <family val="1"/>
    </font>
    <font>
      <b/>
      <sz val="14"/>
      <color indexed="8"/>
      <name val="Calibri"/>
      <family val="2"/>
    </font>
    <font>
      <b/>
      <sz val="22"/>
      <color indexed="8"/>
      <name val="Times New Roman"/>
      <family val="1"/>
    </font>
    <font>
      <b/>
      <u/>
      <sz val="28"/>
      <color indexed="8"/>
      <name val="Times New Roman"/>
      <family val="1"/>
    </font>
    <font>
      <u/>
      <sz val="11"/>
      <color indexed="8"/>
      <name val="Calibri"/>
      <family val="2"/>
    </font>
    <font>
      <b/>
      <sz val="14"/>
      <color indexed="8"/>
      <name val="Calibri"/>
      <family val="2"/>
    </font>
    <font>
      <b/>
      <sz val="8"/>
      <color indexed="10"/>
      <name val="Arial Narrow"/>
      <family val="2"/>
    </font>
    <font>
      <sz val="12"/>
      <color indexed="8"/>
      <name val="Calibri"/>
      <family val="2"/>
    </font>
    <font>
      <i/>
      <sz val="12"/>
      <color indexed="8"/>
      <name val="Calibri"/>
      <family val="2"/>
    </font>
    <font>
      <sz val="11.5"/>
      <color indexed="8"/>
      <name val="Calibri"/>
      <family val="2"/>
    </font>
    <font>
      <i/>
      <sz val="11.5"/>
      <color indexed="8"/>
      <name val="Calibri"/>
      <family val="2"/>
    </font>
    <font>
      <b/>
      <sz val="16"/>
      <color indexed="10"/>
      <name val="Calibri"/>
      <family val="2"/>
    </font>
    <font>
      <b/>
      <sz val="14"/>
      <color indexed="8"/>
      <name val="Times New Roman"/>
      <family val="1"/>
    </font>
    <font>
      <sz val="11"/>
      <color indexed="8"/>
      <name val="Times New Roman"/>
      <family val="1"/>
    </font>
    <font>
      <u/>
      <sz val="14"/>
      <color indexed="8"/>
      <name val="Calibri"/>
      <family val="2"/>
    </font>
    <font>
      <b/>
      <sz val="14"/>
      <color indexed="10"/>
      <name val="Calibri"/>
      <family val="2"/>
    </font>
    <font>
      <b/>
      <sz val="16"/>
      <name val="Calibri"/>
      <family val="2"/>
    </font>
    <font>
      <i/>
      <u/>
      <sz val="14"/>
      <color indexed="8"/>
      <name val="Calibri"/>
      <family val="2"/>
    </font>
    <font>
      <sz val="8"/>
      <name val="Calibri"/>
      <family val="2"/>
    </font>
    <font>
      <b/>
      <sz val="28"/>
      <color indexed="10"/>
      <name val="Times New Roman"/>
      <family val="1"/>
    </font>
    <font>
      <b/>
      <u/>
      <sz val="14"/>
      <color indexed="8"/>
      <name val="Times New Roman"/>
      <family val="1"/>
    </font>
    <font>
      <sz val="9"/>
      <color indexed="81"/>
      <name val="Tahoma"/>
      <family val="2"/>
    </font>
    <font>
      <b/>
      <sz val="9"/>
      <color indexed="81"/>
      <name val="Tahoma"/>
      <family val="2"/>
    </font>
    <font>
      <b/>
      <i/>
      <sz val="12"/>
      <color indexed="8"/>
      <name val="Calibri"/>
      <family val="2"/>
    </font>
    <font>
      <u/>
      <sz val="12"/>
      <color indexed="8"/>
      <name val="Calibri"/>
      <family val="2"/>
    </font>
    <font>
      <b/>
      <i/>
      <sz val="14"/>
      <name val="Times New Roman"/>
      <family val="1"/>
    </font>
    <font>
      <b/>
      <i/>
      <sz val="14"/>
      <color indexed="8"/>
      <name val="Calibri"/>
      <family val="2"/>
    </font>
    <font>
      <b/>
      <sz val="18"/>
      <color theme="1"/>
      <name val="Times New Roman"/>
      <family val="1"/>
    </font>
    <font>
      <b/>
      <i/>
      <sz val="16"/>
      <color indexed="8"/>
      <name val="Calibri"/>
      <family val="2"/>
      <scheme val="minor"/>
    </font>
    <font>
      <b/>
      <sz val="13.5"/>
      <color indexed="8"/>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8">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medium">
        <color indexed="64"/>
      </right>
      <top style="double">
        <color indexed="64"/>
      </top>
      <bottom/>
      <diagonal/>
    </border>
    <border>
      <left style="double">
        <color indexed="64"/>
      </left>
      <right style="double">
        <color indexed="64"/>
      </right>
      <top style="double">
        <color indexed="64"/>
      </top>
      <bottom style="double">
        <color indexed="64"/>
      </bottom>
      <diagonal/>
    </border>
  </borders>
  <cellStyleXfs count="3">
    <xf numFmtId="0" fontId="0" fillId="0" borderId="0"/>
    <xf numFmtId="9" fontId="24" fillId="0" borderId="0" applyFont="0" applyFill="0" applyBorder="0" applyAlignment="0" applyProtection="0"/>
    <xf numFmtId="9" fontId="13" fillId="0" borderId="0" applyFont="0" applyFill="0" applyBorder="0" applyAlignment="0" applyProtection="0"/>
  </cellStyleXfs>
  <cellXfs count="267">
    <xf numFmtId="0" fontId="0" fillId="0" borderId="0" xfId="0"/>
    <xf numFmtId="0" fontId="5" fillId="0" borderId="5" xfId="0" applyFont="1" applyFill="1" applyBorder="1" applyAlignment="1" applyProtection="1">
      <alignment vertical="center" wrapText="1"/>
    </xf>
    <xf numFmtId="0" fontId="5" fillId="0" borderId="5"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xf>
    <xf numFmtId="0" fontId="20" fillId="0" borderId="0" xfId="0" quotePrefix="1" applyFont="1" applyFill="1" applyBorder="1" applyAlignment="1" applyProtection="1">
      <alignment horizontal="center"/>
    </xf>
    <xf numFmtId="0" fontId="20"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left" vertical="center"/>
    </xf>
    <xf numFmtId="0" fontId="42" fillId="0" borderId="0" xfId="0" applyFont="1" applyFill="1" applyBorder="1" applyAlignment="1" applyProtection="1"/>
    <xf numFmtId="0" fontId="8" fillId="0" borderId="0" xfId="0" applyFont="1" applyFill="1" applyProtection="1"/>
    <xf numFmtId="0" fontId="5" fillId="0" borderId="3"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ill="1" applyProtection="1"/>
    <xf numFmtId="0" fontId="3"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xf>
    <xf numFmtId="0" fontId="25" fillId="0" borderId="0" xfId="0" applyFont="1" applyFill="1" applyBorder="1" applyAlignment="1" applyProtection="1">
      <alignment vertical="center" wrapText="1"/>
    </xf>
    <xf numFmtId="16" fontId="20" fillId="0" borderId="0" xfId="0" quotePrefix="1"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20" fillId="2" borderId="3" xfId="0" applyFont="1" applyFill="1" applyBorder="1" applyAlignment="1" applyProtection="1">
      <alignment horizontal="center" vertical="top"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0" fillId="2" borderId="3" xfId="0" applyFill="1" applyBorder="1" applyAlignment="1" applyProtection="1">
      <alignment vertical="top" wrapText="1"/>
    </xf>
    <xf numFmtId="0" fontId="31" fillId="0" borderId="0" xfId="0" applyFont="1" applyFill="1" applyProtection="1"/>
    <xf numFmtId="0" fontId="27" fillId="0" borderId="0" xfId="0" applyFont="1" applyFill="1" applyAlignment="1" applyProtection="1">
      <alignment horizontal="right"/>
    </xf>
    <xf numFmtId="0" fontId="13" fillId="0" borderId="0" xfId="0" applyFont="1" applyFill="1" applyProtection="1"/>
    <xf numFmtId="0" fontId="0" fillId="0" borderId="0" xfId="0" applyFill="1" applyAlignment="1" applyProtection="1">
      <alignment horizontal="center"/>
    </xf>
    <xf numFmtId="0" fontId="33" fillId="0" borderId="0" xfId="0" applyFont="1" applyFill="1"/>
    <xf numFmtId="0" fontId="0" fillId="0" borderId="0" xfId="0" applyFill="1"/>
    <xf numFmtId="0" fontId="14" fillId="0" borderId="0" xfId="0" applyFont="1" applyFill="1" applyAlignment="1" applyProtection="1">
      <alignment vertical="center"/>
    </xf>
    <xf numFmtId="0" fontId="8" fillId="0" borderId="0" xfId="0" applyFont="1" applyFill="1" applyAlignment="1" applyProtection="1">
      <alignment horizontal="center"/>
    </xf>
    <xf numFmtId="0" fontId="11" fillId="0" borderId="0" xfId="0" applyFont="1" applyFill="1" applyProtection="1"/>
    <xf numFmtId="0" fontId="34" fillId="0" borderId="0" xfId="0" applyFont="1" applyFill="1" applyProtection="1"/>
    <xf numFmtId="0" fontId="3" fillId="0" borderId="0" xfId="0" applyFont="1" applyFill="1" applyAlignment="1" applyProtection="1">
      <alignment vertical="center"/>
    </xf>
    <xf numFmtId="0" fontId="12" fillId="0" borderId="0" xfId="0" applyFont="1" applyFill="1" applyProtection="1"/>
    <xf numFmtId="0" fontId="49" fillId="0" borderId="0" xfId="0" applyFont="1" applyFill="1" applyProtection="1"/>
    <xf numFmtId="0" fontId="0" fillId="0" borderId="0" xfId="0" applyFill="1" applyAlignment="1" applyProtection="1"/>
    <xf numFmtId="0" fontId="8" fillId="0" borderId="0" xfId="0" applyFont="1" applyFill="1" applyAlignment="1" applyProtection="1"/>
    <xf numFmtId="0" fontId="21" fillId="0" borderId="0" xfId="0" applyFont="1" applyFill="1" applyProtection="1"/>
    <xf numFmtId="0" fontId="3" fillId="0" borderId="0" xfId="0" applyFont="1" applyFill="1" applyProtection="1"/>
    <xf numFmtId="0" fontId="0" fillId="0" borderId="0" xfId="0" applyFill="1" applyAlignment="1" applyProtection="1">
      <alignment vertical="center"/>
    </xf>
    <xf numFmtId="0" fontId="8" fillId="0" borderId="0" xfId="0" applyFont="1" applyFill="1" applyAlignment="1" applyProtection="1">
      <alignment vertical="center"/>
    </xf>
    <xf numFmtId="0" fontId="7" fillId="0" borderId="6" xfId="0" applyFont="1" applyFill="1" applyBorder="1" applyAlignment="1" applyProtection="1">
      <alignment vertical="center" wrapText="1"/>
    </xf>
    <xf numFmtId="0" fontId="3" fillId="0" borderId="0" xfId="0" applyFont="1" applyFill="1" applyBorder="1" applyProtection="1"/>
    <xf numFmtId="0" fontId="16" fillId="0" borderId="0" xfId="0" applyFont="1" applyFill="1" applyAlignment="1" applyProtection="1">
      <alignment horizontal="center"/>
    </xf>
    <xf numFmtId="0" fontId="33" fillId="0" borderId="0" xfId="0" applyFont="1" applyFill="1" applyAlignment="1">
      <alignment horizontal="left" vertical="center" indent="5"/>
    </xf>
    <xf numFmtId="0" fontId="32" fillId="0" borderId="1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30" fillId="0" borderId="0" xfId="0" applyFont="1" applyFill="1" applyProtection="1"/>
    <xf numFmtId="0" fontId="50" fillId="0" borderId="0" xfId="0" applyFont="1" applyFill="1" applyProtection="1"/>
    <xf numFmtId="0" fontId="16" fillId="0" borderId="0" xfId="0" applyFont="1" applyFill="1" applyAlignment="1" applyProtection="1">
      <alignment horizontal="center" vertical="center"/>
    </xf>
    <xf numFmtId="0" fontId="28" fillId="0" borderId="0" xfId="0" applyFont="1" applyFill="1" applyAlignment="1" applyProtection="1">
      <alignment horizontal="left"/>
    </xf>
    <xf numFmtId="0" fontId="15" fillId="0" borderId="0" xfId="0" applyFont="1" applyFill="1" applyAlignment="1" applyProtection="1">
      <alignment horizontal="left"/>
    </xf>
    <xf numFmtId="0" fontId="22" fillId="0" borderId="0" xfId="0" applyFont="1" applyFill="1" applyProtection="1"/>
    <xf numFmtId="0" fontId="26" fillId="0" borderId="11" xfId="0" applyFont="1" applyFill="1" applyBorder="1" applyAlignment="1" applyProtection="1">
      <alignment horizontal="center" vertical="center"/>
    </xf>
    <xf numFmtId="0" fontId="0" fillId="0" borderId="0" xfId="0" applyFill="1" applyAlignment="1" applyProtection="1">
      <alignment horizontal="center" vertical="center"/>
    </xf>
    <xf numFmtId="0" fontId="8" fillId="0" borderId="0" xfId="0" applyFont="1" applyFill="1" applyAlignment="1" applyProtection="1">
      <alignment horizontal="center" vertical="center"/>
    </xf>
    <xf numFmtId="0" fontId="15" fillId="0" borderId="11" xfId="0" applyFont="1" applyFill="1" applyBorder="1" applyAlignment="1" applyProtection="1">
      <alignment horizontal="center" wrapText="1"/>
    </xf>
    <xf numFmtId="0" fontId="15" fillId="0" borderId="11" xfId="0" applyFont="1" applyFill="1" applyBorder="1" applyAlignment="1" applyProtection="1">
      <alignment horizontal="center"/>
    </xf>
    <xf numFmtId="0" fontId="16" fillId="0" borderId="8" xfId="0" applyFont="1" applyFill="1" applyBorder="1" applyAlignment="1" applyProtection="1">
      <alignment horizontal="center" vertical="center"/>
    </xf>
    <xf numFmtId="0" fontId="20" fillId="0" borderId="0" xfId="0" applyFont="1" applyFill="1" applyBorder="1" applyAlignment="1" applyProtection="1">
      <alignment wrapText="1"/>
    </xf>
    <xf numFmtId="0" fontId="16" fillId="0" borderId="0" xfId="0" applyFont="1" applyFill="1" applyBorder="1" applyAlignment="1" applyProtection="1">
      <alignment horizontal="center" vertical="center"/>
    </xf>
    <xf numFmtId="0" fontId="28" fillId="0" borderId="0" xfId="0" applyFont="1" applyFill="1" applyAlignment="1" applyProtection="1"/>
    <xf numFmtId="0" fontId="15" fillId="0" borderId="0" xfId="0" applyFont="1" applyFill="1" applyAlignment="1" applyProtection="1"/>
    <xf numFmtId="0" fontId="23" fillId="0" borderId="0" xfId="0" applyFont="1" applyFill="1" applyAlignment="1" applyProtection="1"/>
    <xf numFmtId="0" fontId="0" fillId="0" borderId="0" xfId="0" applyFill="1" applyAlignment="1" applyProtection="1">
      <alignment horizontal="centerContinuous"/>
    </xf>
    <xf numFmtId="0" fontId="21" fillId="0" borderId="0" xfId="0" applyFont="1" applyFill="1" applyBorder="1" applyAlignment="1" applyProtection="1">
      <alignment horizontal="centerContinuous"/>
    </xf>
    <xf numFmtId="0" fontId="21" fillId="0" borderId="0" xfId="0" applyFont="1" applyFill="1" applyAlignment="1" applyProtection="1">
      <alignment horizontal="center"/>
    </xf>
    <xf numFmtId="0" fontId="20" fillId="0" borderId="0" xfId="0" applyFont="1" applyFill="1" applyBorder="1" applyAlignment="1" applyProtection="1">
      <alignment horizontal="centerContinuous"/>
    </xf>
    <xf numFmtId="9" fontId="20" fillId="0" borderId="0" xfId="1" applyFont="1" applyFill="1" applyBorder="1" applyProtection="1"/>
    <xf numFmtId="0" fontId="20" fillId="0" borderId="0" xfId="0" applyFont="1" applyFill="1" applyBorder="1" applyProtection="1"/>
    <xf numFmtId="0" fontId="21" fillId="0" borderId="0" xfId="0" applyFont="1" applyFill="1" applyBorder="1" applyProtection="1"/>
    <xf numFmtId="0" fontId="16" fillId="0" borderId="8" xfId="0" applyNumberFormat="1" applyFont="1" applyFill="1" applyBorder="1" applyAlignment="1" applyProtection="1">
      <alignment horizontal="center" vertical="center"/>
    </xf>
    <xf numFmtId="0" fontId="45" fillId="0" borderId="0" xfId="0" applyFont="1" applyFill="1" applyAlignment="1" applyProtection="1">
      <alignment horizontal="center"/>
    </xf>
    <xf numFmtId="0" fontId="46" fillId="0" borderId="0" xfId="0" applyFont="1" applyFill="1" applyAlignment="1" applyProtection="1">
      <alignment horizontal="right" wrapText="1"/>
    </xf>
    <xf numFmtId="0" fontId="46" fillId="0" borderId="0" xfId="0" applyFont="1" applyFill="1" applyAlignment="1">
      <alignment horizontal="right" wrapText="1"/>
    </xf>
    <xf numFmtId="0" fontId="20" fillId="0" borderId="0" xfId="0" applyFont="1" applyFill="1" applyAlignment="1" applyProtection="1">
      <alignment horizontal="right" wrapText="1"/>
    </xf>
    <xf numFmtId="0" fontId="20" fillId="0" borderId="0" xfId="0" applyFont="1" applyFill="1" applyBorder="1" applyAlignment="1" applyProtection="1">
      <alignment horizontal="right" wrapText="1"/>
    </xf>
    <xf numFmtId="0" fontId="22" fillId="0" borderId="0" xfId="0" applyFont="1" applyFill="1" applyAlignment="1" applyProtection="1">
      <alignment horizontal="center"/>
    </xf>
    <xf numFmtId="0" fontId="20" fillId="0" borderId="0" xfId="0" applyFont="1" applyFill="1" applyBorder="1" applyAlignment="1" applyProtection="1">
      <alignment horizontal="right"/>
    </xf>
    <xf numFmtId="0" fontId="20" fillId="0" borderId="0" xfId="0" applyFont="1" applyFill="1" applyAlignment="1" applyProtection="1">
      <alignment wrapText="1"/>
    </xf>
    <xf numFmtId="0" fontId="16" fillId="0" borderId="0" xfId="0" applyNumberFormat="1" applyFont="1" applyFill="1" applyBorder="1" applyAlignment="1" applyProtection="1">
      <alignment horizontal="center" vertical="center"/>
    </xf>
    <xf numFmtId="0" fontId="0" fillId="0" borderId="0" xfId="0" applyFill="1" applyAlignment="1">
      <alignment vertical="top"/>
    </xf>
    <xf numFmtId="0" fontId="38" fillId="0" borderId="0" xfId="0" applyFont="1" applyFill="1" applyAlignment="1">
      <alignment vertical="top"/>
    </xf>
    <xf numFmtId="0" fontId="43" fillId="0" borderId="0" xfId="0" applyFont="1" applyFill="1" applyAlignment="1">
      <alignment vertical="top"/>
    </xf>
    <xf numFmtId="0" fontId="0" fillId="0" borderId="0" xfId="0" applyFill="1" applyAlignment="1">
      <alignment horizontal="right" vertical="top"/>
    </xf>
    <xf numFmtId="0" fontId="41" fillId="0" borderId="0" xfId="0" applyFont="1" applyFill="1" applyAlignment="1">
      <alignment horizontal="left" vertical="top"/>
    </xf>
    <xf numFmtId="0" fontId="39" fillId="0" borderId="0" xfId="0" applyFont="1" applyFill="1" applyAlignment="1" applyProtection="1">
      <alignment horizontal="left"/>
    </xf>
    <xf numFmtId="0" fontId="39" fillId="0" borderId="0" xfId="0" applyFont="1" applyFill="1" applyProtection="1"/>
    <xf numFmtId="0" fontId="7" fillId="0" borderId="0" xfId="0" applyFont="1" applyFill="1" applyProtection="1"/>
    <xf numFmtId="0" fontId="41" fillId="0" borderId="0" xfId="0" applyFont="1" applyFill="1" applyAlignment="1" applyProtection="1">
      <alignment horizontal="left"/>
    </xf>
    <xf numFmtId="0" fontId="40" fillId="0" borderId="0" xfId="0" applyFont="1" applyFill="1" applyAlignment="1">
      <alignment vertical="top"/>
    </xf>
    <xf numFmtId="0" fontId="0" fillId="0" borderId="0" xfId="0" applyFill="1" applyAlignment="1" applyProtection="1">
      <alignment horizontal="left"/>
    </xf>
    <xf numFmtId="0" fontId="20" fillId="0" borderId="7" xfId="0" applyFont="1" applyFill="1" applyBorder="1" applyProtection="1"/>
    <xf numFmtId="0" fontId="6" fillId="0" borderId="7" xfId="0" applyFont="1" applyFill="1" applyBorder="1" applyProtection="1"/>
    <xf numFmtId="0" fontId="0" fillId="0" borderId="7" xfId="0" applyFill="1" applyBorder="1" applyProtection="1"/>
    <xf numFmtId="0" fontId="6" fillId="0" borderId="0" xfId="0" applyFont="1" applyFill="1" applyProtection="1"/>
    <xf numFmtId="0" fontId="38" fillId="0" borderId="0" xfId="0" applyFont="1" applyFill="1"/>
    <xf numFmtId="0" fontId="0" fillId="0" borderId="0" xfId="0" applyFill="1" applyProtection="1"/>
    <xf numFmtId="0" fontId="15" fillId="0" borderId="12"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0" fillId="0" borderId="0" xfId="0" applyFill="1" applyProtection="1"/>
    <xf numFmtId="0" fontId="6" fillId="2" borderId="1" xfId="0" applyFont="1" applyFill="1" applyBorder="1" applyAlignment="1" applyProtection="1">
      <alignment horizontal="center" vertical="center" wrapText="1"/>
    </xf>
    <xf numFmtId="0" fontId="20" fillId="2" borderId="3" xfId="0" applyFont="1" applyFill="1" applyBorder="1" applyAlignment="1" applyProtection="1">
      <alignment horizontal="center" vertical="top" wrapText="1"/>
    </xf>
    <xf numFmtId="0" fontId="6" fillId="2" borderId="1" xfId="0" applyFont="1" applyFill="1" applyBorder="1" applyAlignment="1" applyProtection="1">
      <alignment horizontal="center" vertical="center" wrapText="1"/>
    </xf>
    <xf numFmtId="0" fontId="20" fillId="2" borderId="3"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13" xfId="0" applyFont="1" applyFill="1" applyBorder="1" applyAlignment="1" applyProtection="1">
      <alignment horizontal="center" vertical="center" wrapText="1"/>
    </xf>
    <xf numFmtId="0" fontId="9" fillId="0" borderId="13"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0" fillId="0" borderId="0" xfId="0" applyFill="1" applyProtection="1"/>
    <xf numFmtId="0" fontId="32" fillId="0" borderId="6" xfId="0" applyFont="1" applyFill="1" applyBorder="1" applyAlignment="1" applyProtection="1">
      <alignment horizontal="center" vertical="center" wrapText="1"/>
    </xf>
    <xf numFmtId="0" fontId="25" fillId="0" borderId="25" xfId="0" applyFont="1" applyFill="1" applyBorder="1" applyAlignment="1" applyProtection="1">
      <alignment vertical="center" wrapText="1"/>
    </xf>
    <xf numFmtId="0" fontId="25" fillId="0" borderId="0" xfId="0" applyFont="1" applyFill="1" applyBorder="1" applyAlignment="1" applyProtection="1">
      <alignment vertical="center" wrapText="1"/>
    </xf>
    <xf numFmtId="16" fontId="20" fillId="0" borderId="0" xfId="0" quotePrefix="1"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9" fillId="0" borderId="25" xfId="0" applyFont="1" applyFill="1" applyBorder="1" applyAlignment="1" applyProtection="1">
      <alignment vertical="center" wrapText="1"/>
    </xf>
    <xf numFmtId="0" fontId="19" fillId="0" borderId="0" xfId="0" applyFont="1" applyFill="1" applyBorder="1" applyAlignment="1" applyProtection="1">
      <alignment vertical="center" wrapText="1"/>
    </xf>
    <xf numFmtId="16" fontId="19" fillId="0" borderId="0" xfId="0" quotePrefix="1"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20" fillId="2" borderId="3" xfId="0" applyFont="1" applyFill="1" applyBorder="1" applyAlignment="1" applyProtection="1">
      <alignment horizontal="center" vertical="top" wrapText="1"/>
    </xf>
    <xf numFmtId="0" fontId="15" fillId="0" borderId="6"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wrapText="1"/>
    </xf>
    <xf numFmtId="0" fontId="19" fillId="0" borderId="13" xfId="0" applyFont="1" applyFill="1" applyBorder="1" applyAlignment="1" applyProtection="1">
      <alignment horizontal="center" wrapText="1"/>
    </xf>
    <xf numFmtId="0" fontId="9" fillId="0" borderId="13" xfId="0" applyFont="1" applyFill="1" applyBorder="1" applyAlignment="1" applyProtection="1">
      <alignment horizontal="center" vertical="top" wrapText="1"/>
    </xf>
    <xf numFmtId="0" fontId="0" fillId="0" borderId="0" xfId="0" applyFill="1" applyProtection="1">
      <protection locked="0"/>
    </xf>
    <xf numFmtId="0" fontId="0" fillId="0" borderId="0" xfId="0" applyFill="1" applyAlignment="1" applyProtection="1">
      <alignment horizontal="center"/>
      <protection locked="0"/>
    </xf>
    <xf numFmtId="0" fontId="6" fillId="0" borderId="0" xfId="0" applyFont="1" applyFill="1" applyAlignment="1" applyProtection="1">
      <alignment horizontal="center"/>
      <protection locked="0"/>
    </xf>
    <xf numFmtId="0" fontId="20" fillId="0" borderId="37" xfId="0" applyFont="1" applyFill="1" applyBorder="1" applyAlignment="1" applyProtection="1">
      <alignment horizontal="center" vertical="center" wrapText="1"/>
    </xf>
    <xf numFmtId="0" fontId="15" fillId="0" borderId="37" xfId="0" applyFont="1" applyFill="1" applyBorder="1" applyAlignment="1" applyProtection="1">
      <alignment horizontal="center" vertical="center" wrapText="1"/>
    </xf>
    <xf numFmtId="16" fontId="19" fillId="2" borderId="37" xfId="0" quotePrefix="1" applyNumberFormat="1" applyFont="1" applyFill="1" applyBorder="1" applyAlignment="1" applyProtection="1">
      <alignment horizontal="center" vertical="center" wrapText="1"/>
    </xf>
    <xf numFmtId="0" fontId="32" fillId="2" borderId="37" xfId="0" applyFont="1" applyFill="1" applyBorder="1" applyAlignment="1" applyProtection="1">
      <alignment horizontal="center" vertical="center" wrapText="1"/>
    </xf>
    <xf numFmtId="0" fontId="53" fillId="0" borderId="6" xfId="0" applyFont="1" applyFill="1" applyBorder="1" applyAlignment="1" applyProtection="1">
      <alignment horizontal="center"/>
      <protection locked="0"/>
    </xf>
    <xf numFmtId="0" fontId="15" fillId="0" borderId="13" xfId="0" applyFont="1" applyFill="1" applyBorder="1" applyAlignment="1" applyProtection="1">
      <alignment horizontal="center" vertical="center" wrapText="1"/>
    </xf>
    <xf numFmtId="0" fontId="15" fillId="2" borderId="37"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16" fontId="1" fillId="2" borderId="37" xfId="0" quotePrefix="1" applyNumberFormat="1"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0" fillId="0" borderId="0" xfId="0" applyFill="1" applyAlignment="1" applyProtection="1">
      <alignment horizontal="left" wrapText="1"/>
    </xf>
    <xf numFmtId="0" fontId="8" fillId="0" borderId="0" xfId="0" applyFont="1" applyFill="1" applyAlignment="1" applyProtection="1">
      <alignment horizontal="left" wrapText="1"/>
    </xf>
    <xf numFmtId="0" fontId="19" fillId="2" borderId="37" xfId="0" applyFont="1" applyFill="1" applyBorder="1" applyAlignment="1" applyProtection="1">
      <alignment vertical="center" wrapText="1"/>
    </xf>
    <xf numFmtId="0" fontId="54" fillId="0" borderId="31" xfId="0" applyFont="1" applyFill="1" applyBorder="1" applyAlignment="1" applyProtection="1">
      <alignment horizontal="right" vertical="center" wrapText="1"/>
    </xf>
    <xf numFmtId="0" fontId="54" fillId="0" borderId="32" xfId="0" applyFont="1" applyFill="1" applyBorder="1" applyAlignment="1" applyProtection="1">
      <alignment horizontal="right" vertical="center" wrapText="1"/>
    </xf>
    <xf numFmtId="0" fontId="54" fillId="0" borderId="33" xfId="0" applyFont="1" applyFill="1" applyBorder="1" applyAlignment="1" applyProtection="1">
      <alignment horizontal="right" vertical="center" wrapText="1"/>
    </xf>
    <xf numFmtId="0" fontId="54" fillId="0" borderId="34" xfId="0" applyFont="1" applyFill="1" applyBorder="1" applyAlignment="1" applyProtection="1">
      <alignment horizontal="right" vertical="center" wrapText="1"/>
    </xf>
    <xf numFmtId="0" fontId="54" fillId="0" borderId="14" xfId="0" applyFont="1" applyFill="1" applyBorder="1" applyAlignment="1" applyProtection="1">
      <alignment horizontal="right" vertical="center" wrapText="1"/>
    </xf>
    <xf numFmtId="0" fontId="54" fillId="0" borderId="35" xfId="0" applyFont="1" applyFill="1" applyBorder="1" applyAlignment="1" applyProtection="1">
      <alignment horizontal="right"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5" fillId="0" borderId="18" xfId="0" applyFont="1" applyFill="1" applyBorder="1" applyAlignment="1" applyProtection="1">
      <alignment vertical="center" wrapText="1"/>
    </xf>
    <xf numFmtId="0" fontId="25" fillId="0" borderId="16" xfId="0" applyFont="1" applyFill="1" applyBorder="1" applyAlignment="1" applyProtection="1">
      <alignment vertical="center" wrapText="1"/>
    </xf>
    <xf numFmtId="0" fontId="25" fillId="0" borderId="15" xfId="0" applyFont="1" applyFill="1" applyBorder="1" applyAlignment="1" applyProtection="1">
      <alignment vertical="center" wrapText="1"/>
    </xf>
    <xf numFmtId="0" fontId="20" fillId="2" borderId="17"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25" fillId="0" borderId="9"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1" xfId="0" applyFont="1" applyFill="1" applyBorder="1" applyAlignment="1" applyProtection="1">
      <alignment vertical="center" wrapText="1"/>
    </xf>
    <xf numFmtId="0" fontId="37" fillId="0" borderId="0" xfId="0" applyFont="1" applyFill="1" applyBorder="1" applyAlignment="1" applyProtection="1">
      <alignment horizontal="center" wrapText="1"/>
    </xf>
    <xf numFmtId="0" fontId="0" fillId="0" borderId="0" xfId="0" applyFill="1" applyBorder="1" applyAlignment="1">
      <alignment horizontal="center"/>
    </xf>
    <xf numFmtId="0" fontId="55" fillId="3" borderId="0" xfId="0" applyFont="1" applyFill="1" applyAlignment="1" applyProtection="1">
      <alignment horizontal="left" wrapText="1"/>
    </xf>
    <xf numFmtId="0" fontId="0" fillId="3" borderId="0" xfId="0" applyFill="1" applyAlignment="1">
      <alignment horizontal="left" wrapText="1"/>
    </xf>
    <xf numFmtId="0" fontId="20" fillId="0" borderId="0" xfId="0" applyFont="1" applyFill="1" applyAlignment="1" applyProtection="1">
      <alignment horizontal="right" wrapText="1"/>
    </xf>
    <xf numFmtId="0" fontId="20" fillId="0" borderId="28" xfId="0" applyFont="1" applyFill="1" applyBorder="1" applyAlignment="1" applyProtection="1">
      <alignment horizontal="right" wrapText="1"/>
    </xf>
    <xf numFmtId="0" fontId="15" fillId="0" borderId="29"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20" fillId="0" borderId="0" xfId="0" applyFont="1" applyFill="1" applyBorder="1" applyAlignment="1" applyProtection="1">
      <alignment wrapText="1"/>
    </xf>
    <xf numFmtId="0" fontId="20" fillId="0" borderId="28" xfId="0" applyFont="1" applyFill="1" applyBorder="1" applyAlignment="1" applyProtection="1">
      <alignment wrapText="1"/>
    </xf>
    <xf numFmtId="0" fontId="15" fillId="0" borderId="26" xfId="0" quotePrefix="1" applyFont="1" applyFill="1" applyBorder="1" applyAlignment="1" applyProtection="1">
      <alignment horizontal="center" vertical="center"/>
    </xf>
    <xf numFmtId="0" fontId="15" fillId="0" borderId="27" xfId="0" quotePrefix="1"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5" fillId="0" borderId="19" xfId="0" applyFont="1" applyFill="1" applyBorder="1" applyAlignment="1" applyProtection="1">
      <alignment horizontal="center"/>
    </xf>
    <xf numFmtId="0" fontId="17" fillId="0" borderId="20" xfId="0" applyFont="1" applyFill="1" applyBorder="1" applyAlignment="1" applyProtection="1">
      <alignment horizontal="center"/>
    </xf>
    <xf numFmtId="0" fontId="15" fillId="0" borderId="11" xfId="0" quotePrefix="1" applyFont="1" applyFill="1" applyBorder="1" applyAlignment="1" applyProtection="1">
      <alignment horizontal="center"/>
    </xf>
    <xf numFmtId="0" fontId="46" fillId="0" borderId="0" xfId="0" applyFont="1" applyFill="1" applyAlignment="1" applyProtection="1">
      <alignment horizontal="right" wrapText="1"/>
    </xf>
    <xf numFmtId="0" fontId="46" fillId="0" borderId="0" xfId="0" applyFont="1" applyFill="1" applyAlignment="1">
      <alignment horizontal="right" wrapText="1"/>
    </xf>
    <xf numFmtId="0" fontId="27" fillId="0" borderId="0" xfId="0" applyFont="1" applyFill="1" applyAlignment="1" applyProtection="1">
      <alignment horizontal="center"/>
    </xf>
    <xf numFmtId="0" fontId="29" fillId="0" borderId="0" xfId="0" applyFont="1" applyFill="1" applyAlignment="1" applyProtection="1">
      <alignment horizontal="center" vertical="center"/>
    </xf>
    <xf numFmtId="0" fontId="15" fillId="0" borderId="11" xfId="0" quotePrefix="1" applyFont="1" applyFill="1" applyBorder="1" applyAlignment="1" applyProtection="1">
      <alignment horizontal="center" vertical="center" wrapText="1"/>
    </xf>
    <xf numFmtId="9" fontId="17" fillId="0" borderId="23" xfId="1" applyFont="1" applyFill="1" applyBorder="1" applyAlignment="1" applyProtection="1">
      <alignment horizontal="center" vertical="center"/>
    </xf>
    <xf numFmtId="9" fontId="17" fillId="0" borderId="24" xfId="1" applyFont="1" applyFill="1" applyBorder="1" applyAlignment="1" applyProtection="1">
      <alignment horizontal="center" vertical="center"/>
    </xf>
    <xf numFmtId="9" fontId="15" fillId="0" borderId="21" xfId="1" quotePrefix="1" applyFont="1" applyFill="1" applyBorder="1" applyAlignment="1" applyProtection="1">
      <alignment horizontal="center" vertical="center"/>
    </xf>
    <xf numFmtId="9" fontId="15" fillId="0" borderId="22" xfId="1" applyFont="1" applyFill="1" applyBorder="1" applyAlignment="1" applyProtection="1">
      <alignment horizontal="center" vertical="center"/>
    </xf>
    <xf numFmtId="0" fontId="19" fillId="0" borderId="13" xfId="0" applyFont="1" applyFill="1" applyBorder="1" applyAlignment="1" applyProtection="1">
      <alignment horizontal="center" wrapText="1"/>
    </xf>
    <xf numFmtId="0" fontId="16" fillId="0" borderId="0" xfId="0" applyFont="1" applyFill="1" applyAlignment="1" applyProtection="1">
      <alignment horizontal="center"/>
    </xf>
    <xf numFmtId="0" fontId="19" fillId="0" borderId="6" xfId="0" applyFont="1" applyFill="1" applyBorder="1" applyAlignment="1" applyProtection="1">
      <alignment horizontal="center" wrapText="1"/>
    </xf>
    <xf numFmtId="0" fontId="0" fillId="0" borderId="13" xfId="0" applyFill="1" applyBorder="1" applyAlignment="1">
      <alignment horizontal="center" wrapText="1"/>
    </xf>
    <xf numFmtId="0" fontId="25" fillId="0" borderId="18" xfId="0" applyFont="1" applyFill="1" applyBorder="1" applyAlignment="1" applyProtection="1">
      <alignment wrapText="1"/>
    </xf>
    <xf numFmtId="0" fontId="25" fillId="0" borderId="16" xfId="0" applyFont="1" applyFill="1" applyBorder="1" applyAlignment="1" applyProtection="1">
      <alignment wrapText="1"/>
    </xf>
    <xf numFmtId="0" fontId="25" fillId="0" borderId="15" xfId="0" applyFont="1" applyFill="1" applyBorder="1" applyAlignment="1" applyProtection="1">
      <alignment wrapText="1"/>
    </xf>
    <xf numFmtId="0" fontId="19" fillId="0" borderId="37" xfId="0" applyFont="1" applyFill="1" applyBorder="1" applyAlignment="1" applyProtection="1">
      <alignment vertical="center" wrapText="1"/>
    </xf>
    <xf numFmtId="0" fontId="18" fillId="0" borderId="0" xfId="0" applyFont="1" applyFill="1" applyAlignment="1" applyProtection="1">
      <alignment horizontal="center" vertical="center"/>
    </xf>
    <xf numFmtId="0" fontId="5" fillId="0" borderId="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2" fillId="0" borderId="6" xfId="0" applyFont="1" applyFill="1" applyBorder="1" applyAlignment="1" applyProtection="1">
      <alignment horizontal="center" wrapText="1"/>
    </xf>
    <xf numFmtId="0" fontId="2" fillId="0" borderId="13" xfId="0" applyFont="1" applyFill="1" applyBorder="1" applyAlignment="1" applyProtection="1">
      <alignment horizontal="center" wrapText="1"/>
    </xf>
    <xf numFmtId="0" fontId="51" fillId="0" borderId="6" xfId="0" applyFont="1" applyFill="1" applyBorder="1" applyAlignment="1" applyProtection="1">
      <alignment horizontal="center" wrapText="1"/>
    </xf>
    <xf numFmtId="0" fontId="52" fillId="0" borderId="13" xfId="0" applyFont="1" applyFill="1" applyBorder="1" applyAlignment="1">
      <alignment horizontal="center"/>
    </xf>
    <xf numFmtId="0" fontId="2" fillId="2" borderId="2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10" fillId="0" borderId="17"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19" fillId="0" borderId="17" xfId="0" applyFont="1" applyFill="1" applyBorder="1" applyAlignment="1" applyProtection="1">
      <alignment vertical="center" wrapText="1"/>
    </xf>
    <xf numFmtId="0" fontId="19" fillId="0" borderId="5" xfId="0" applyFont="1" applyFill="1" applyBorder="1" applyAlignment="1" applyProtection="1">
      <alignment vertical="center" wrapText="1"/>
    </xf>
    <xf numFmtId="14" fontId="27" fillId="0" borderId="6"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vertical="center"/>
      <protection locked="0"/>
    </xf>
    <xf numFmtId="0" fontId="27" fillId="0" borderId="1" xfId="0" applyFont="1" applyFill="1" applyBorder="1" applyAlignment="1" applyProtection="1">
      <alignment vertical="center"/>
      <protection locked="0"/>
    </xf>
    <xf numFmtId="0" fontId="27" fillId="0" borderId="17" xfId="0" applyFont="1" applyFill="1" applyBorder="1" applyAlignment="1" applyProtection="1">
      <alignment vertical="center"/>
      <protection locked="0"/>
    </xf>
    <xf numFmtId="0" fontId="27" fillId="0" borderId="3" xfId="0" applyFont="1" applyFill="1" applyBorder="1" applyAlignment="1" applyProtection="1">
      <alignment vertical="center"/>
      <protection locked="0"/>
    </xf>
    <xf numFmtId="0" fontId="31" fillId="0" borderId="9" xfId="0" applyFont="1" applyFill="1" applyBorder="1" applyAlignment="1" applyProtection="1">
      <alignment vertical="center"/>
      <protection locked="0"/>
    </xf>
    <xf numFmtId="0" fontId="21" fillId="0" borderId="10" xfId="0" applyFont="1" applyFill="1" applyBorder="1" applyAlignment="1" applyProtection="1">
      <alignment vertical="center"/>
      <protection locked="0"/>
    </xf>
    <xf numFmtId="0" fontId="21" fillId="0" borderId="1" xfId="0"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21" fillId="0" borderId="5" xfId="0" applyFont="1" applyFill="1" applyBorder="1" applyAlignment="1" applyProtection="1">
      <alignment vertical="center"/>
      <protection locked="0"/>
    </xf>
    <xf numFmtId="0" fontId="21" fillId="0" borderId="3" xfId="0" applyFont="1" applyFill="1" applyBorder="1" applyAlignment="1" applyProtection="1">
      <alignment vertical="center"/>
      <protection locked="0"/>
    </xf>
    <xf numFmtId="0" fontId="2" fillId="0" borderId="37" xfId="0" applyFont="1" applyFill="1" applyBorder="1" applyAlignment="1" applyProtection="1">
      <alignment vertical="center" wrapText="1"/>
    </xf>
    <xf numFmtId="0" fontId="10" fillId="2" borderId="37" xfId="0" applyFont="1" applyFill="1" applyBorder="1" applyAlignment="1" applyProtection="1">
      <alignment vertical="center" wrapText="1"/>
    </xf>
    <xf numFmtId="0" fontId="25" fillId="0" borderId="25"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0" fillId="0" borderId="0" xfId="0" applyFill="1" applyAlignment="1">
      <alignment wrapText="1"/>
    </xf>
    <xf numFmtId="0" fontId="0" fillId="0" borderId="0" xfId="0" applyFill="1" applyAlignment="1"/>
    <xf numFmtId="0" fontId="0" fillId="0" borderId="5" xfId="0" applyFill="1" applyBorder="1" applyAlignment="1">
      <alignment wrapText="1"/>
    </xf>
    <xf numFmtId="0" fontId="0" fillId="0" borderId="5" xfId="0" applyFill="1" applyBorder="1" applyAlignment="1"/>
    <xf numFmtId="0" fontId="5" fillId="0" borderId="25"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5" fillId="0" borderId="9"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20" fillId="0" borderId="0" xfId="0" applyFont="1" applyFill="1" applyAlignment="1">
      <alignment horizontal="left" vertical="top" wrapText="1"/>
    </xf>
    <xf numFmtId="0" fontId="0" fillId="0" borderId="13" xfId="0" applyBorder="1" applyAlignment="1">
      <alignment horizontal="center" wrapText="1"/>
    </xf>
    <xf numFmtId="0" fontId="35" fillId="0" borderId="0" xfId="0" applyFont="1" applyFill="1" applyAlignment="1" applyProtection="1">
      <alignment vertical="top" wrapText="1"/>
    </xf>
  </cellXfs>
  <cellStyles count="3">
    <cellStyle name="Normal" xfId="0" builtinId="0"/>
    <cellStyle name="Percent" xfId="1"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38101</xdr:colOff>
      <xdr:row>53</xdr:row>
      <xdr:rowOff>38102</xdr:rowOff>
    </xdr:from>
    <xdr:ext cx="9690100" cy="485773"/>
    <xdr:sp macro="" textlink="" fLocksText="0">
      <xdr:nvSpPr>
        <xdr:cNvPr id="2" name="TextBox 1"/>
        <xdr:cNvSpPr txBox="1"/>
      </xdr:nvSpPr>
      <xdr:spPr>
        <a:xfrm>
          <a:off x="38101" y="14071602"/>
          <a:ext cx="9690100" cy="4857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endParaRPr lang="en-US" sz="1100"/>
        </a:p>
        <a:p>
          <a:endParaRPr lang="en-US" sz="1100"/>
        </a:p>
        <a:p>
          <a:endParaRPr lang="en-US" sz="1100"/>
        </a:p>
        <a:p>
          <a:endParaRPr lang="en-US" sz="1100"/>
        </a:p>
        <a:p>
          <a:endParaRPr lang="en-US" sz="1100"/>
        </a:p>
      </xdr:txBody>
    </xdr:sp>
    <xdr:clientData/>
  </xdr:oneCellAnchor>
  <xdr:oneCellAnchor>
    <xdr:from>
      <xdr:col>0</xdr:col>
      <xdr:colOff>104775</xdr:colOff>
      <xdr:row>40</xdr:row>
      <xdr:rowOff>12370</xdr:rowOff>
    </xdr:from>
    <xdr:ext cx="10779125" cy="533730"/>
    <xdr:sp macro="" textlink="" fLocksText="0">
      <xdr:nvSpPr>
        <xdr:cNvPr id="3" name="TextBox 2"/>
        <xdr:cNvSpPr txBox="1"/>
      </xdr:nvSpPr>
      <xdr:spPr>
        <a:xfrm>
          <a:off x="104775" y="10108870"/>
          <a:ext cx="10779125" cy="533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0</xdr:col>
      <xdr:colOff>1110313</xdr:colOff>
      <xdr:row>20</xdr:row>
      <xdr:rowOff>80292</xdr:rowOff>
    </xdr:from>
    <xdr:ext cx="2484338" cy="615759"/>
    <xdr:sp macro="" textlink="">
      <xdr:nvSpPr>
        <xdr:cNvPr id="6" name="Text Box 3"/>
        <xdr:cNvSpPr txBox="1"/>
      </xdr:nvSpPr>
      <xdr:spPr>
        <a:xfrm rot="20252991">
          <a:off x="2129488" y="4090317"/>
          <a:ext cx="2474746" cy="615759"/>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scene3d>
            <a:camera prst="orthographicFront"/>
            <a:lightRig rig="soft" dir="t">
              <a:rot lat="0" lon="0" rev="10800000"/>
            </a:lightRig>
          </a:scene3d>
          <a:sp3d>
            <a:bevelT w="27940" h="12700"/>
            <a:contourClr>
              <a:srgbClr val="DDDDDD"/>
            </a:contourClr>
          </a:sp3d>
        </a:bodyPr>
        <a:lstStyle/>
        <a:p>
          <a:pPr marL="0" marR="0" algn="ctr">
            <a:lnSpc>
              <a:spcPct val="115000"/>
            </a:lnSpc>
            <a:spcBef>
              <a:spcPts val="0"/>
            </a:spcBef>
            <a:spcAft>
              <a:spcPts val="1000"/>
            </a:spcAft>
          </a:pPr>
          <a:r>
            <a:rPr lang="en-US" sz="2000" b="1" spc="50">
              <a:ln w="13500" cap="flat" cmpd="sng" algn="ctr">
                <a:solidFill>
                  <a:srgbClr val="06111E">
                    <a:alpha val="6500"/>
                  </a:srgbClr>
                </a:solidFill>
                <a:prstDash val="solid"/>
                <a:round/>
              </a:ln>
              <a:solidFill>
                <a:schemeClr val="tx1">
                  <a:lumMod val="95000"/>
                  <a:lumOff val="5000"/>
                </a:schemeClr>
              </a:solidFill>
              <a:effectLst>
                <a:outerShdw blurRad="50902" dist="38494" dir="13500000" sx="0" sy="0">
                  <a:srgbClr val="000000">
                    <a:alpha val="60000"/>
                  </a:srgbClr>
                </a:outerShdw>
              </a:effectLst>
              <a:latin typeface="Calibri"/>
              <a:ea typeface="Calibri"/>
              <a:cs typeface="Times New Roman"/>
            </a:rPr>
            <a:t>EXAMPLE</a:t>
          </a:r>
          <a:endParaRPr lang="en-US" sz="1100">
            <a:solidFill>
              <a:schemeClr val="tx1">
                <a:lumMod val="95000"/>
                <a:lumOff val="5000"/>
              </a:schemeClr>
            </a:solidFill>
            <a:effectLst/>
            <a:latin typeface="Calibri"/>
            <a:ea typeface="Calibri"/>
            <a:cs typeface="Times New Roman"/>
          </a:endParaRPr>
        </a:p>
      </xdr:txBody>
    </xdr:sp>
    <xdr:clientData/>
  </xdr:oneCellAnchor>
  <xdr:twoCellAnchor>
    <xdr:from>
      <xdr:col>6</xdr:col>
      <xdr:colOff>600075</xdr:colOff>
      <xdr:row>19</xdr:row>
      <xdr:rowOff>152400</xdr:rowOff>
    </xdr:from>
    <xdr:to>
      <xdr:col>8</xdr:col>
      <xdr:colOff>619125</xdr:colOff>
      <xdr:row>27</xdr:row>
      <xdr:rowOff>104775</xdr:rowOff>
    </xdr:to>
    <xdr:cxnSp macro="">
      <xdr:nvCxnSpPr>
        <xdr:cNvPr id="1056" name="Straight Arrow Connector 6"/>
        <xdr:cNvCxnSpPr>
          <a:cxnSpLocks noChangeShapeType="1"/>
        </xdr:cNvCxnSpPr>
      </xdr:nvCxnSpPr>
      <xdr:spPr bwMode="auto">
        <a:xfrm flipH="1" flipV="1">
          <a:off x="7800975" y="3990975"/>
          <a:ext cx="2419350" cy="1638300"/>
        </a:xfrm>
        <a:prstGeom prst="straightConnector1">
          <a:avLst/>
        </a:prstGeom>
        <a:noFill/>
        <a:ln w="9525" algn="ctr">
          <a:solidFill>
            <a:srgbClr val="4A7EBB"/>
          </a:solidFill>
          <a:round/>
          <a:headEnd/>
          <a:tailEnd type="arrow" w="med" len="med"/>
        </a:ln>
      </xdr:spPr>
    </xdr:cxnSp>
    <xdr:clientData/>
  </xdr:twoCellAnchor>
  <xdr:twoCellAnchor>
    <xdr:from>
      <xdr:col>6</xdr:col>
      <xdr:colOff>609600</xdr:colOff>
      <xdr:row>24</xdr:row>
      <xdr:rowOff>104775</xdr:rowOff>
    </xdr:from>
    <xdr:to>
      <xdr:col>8</xdr:col>
      <xdr:colOff>609600</xdr:colOff>
      <xdr:row>25</xdr:row>
      <xdr:rowOff>114300</xdr:rowOff>
    </xdr:to>
    <xdr:cxnSp macro="">
      <xdr:nvCxnSpPr>
        <xdr:cNvPr id="1057" name="Straight Arrow Connector 7"/>
        <xdr:cNvCxnSpPr>
          <a:cxnSpLocks noChangeShapeType="1"/>
        </xdr:cNvCxnSpPr>
      </xdr:nvCxnSpPr>
      <xdr:spPr bwMode="auto">
        <a:xfrm flipH="1">
          <a:off x="7296150" y="5029200"/>
          <a:ext cx="2228850" cy="219075"/>
        </a:xfrm>
        <a:prstGeom prst="straightConnector1">
          <a:avLst/>
        </a:prstGeom>
        <a:noFill/>
        <a:ln w="9525" algn="ctr">
          <a:solidFill>
            <a:srgbClr val="4A7EBB"/>
          </a:solidFill>
          <a:round/>
          <a:headEnd/>
          <a:tailEnd type="arrow" w="med" len="med"/>
        </a:ln>
      </xdr:spPr>
    </xdr:cxnSp>
    <xdr:clientData/>
  </xdr:twoCellAnchor>
  <xdr:oneCellAnchor>
    <xdr:from>
      <xdr:col>6</xdr:col>
      <xdr:colOff>971550</xdr:colOff>
      <xdr:row>18</xdr:row>
      <xdr:rowOff>123825</xdr:rowOff>
    </xdr:from>
    <xdr:ext cx="2474746" cy="606429"/>
    <xdr:sp macro="" textlink="">
      <xdr:nvSpPr>
        <xdr:cNvPr id="14" name="Text Box 3"/>
        <xdr:cNvSpPr txBox="1"/>
      </xdr:nvSpPr>
      <xdr:spPr>
        <a:xfrm rot="20252991">
          <a:off x="5581650" y="3752850"/>
          <a:ext cx="2474746" cy="615759"/>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scene3d>
            <a:camera prst="orthographicFront"/>
            <a:lightRig rig="soft" dir="t">
              <a:rot lat="0" lon="0" rev="10800000"/>
            </a:lightRig>
          </a:scene3d>
          <a:sp3d>
            <a:bevelT w="27940" h="12700"/>
            <a:contourClr>
              <a:srgbClr val="DDDDDD"/>
            </a:contourClr>
          </a:sp3d>
        </a:bodyPr>
        <a:lstStyle/>
        <a:p>
          <a:pPr marL="0" marR="0" algn="ctr">
            <a:lnSpc>
              <a:spcPct val="115000"/>
            </a:lnSpc>
            <a:spcBef>
              <a:spcPts val="0"/>
            </a:spcBef>
            <a:spcAft>
              <a:spcPts val="1000"/>
            </a:spcAft>
          </a:pPr>
          <a:r>
            <a:rPr lang="en-US" sz="2000" b="1" spc="50">
              <a:ln w="13500" cap="flat" cmpd="sng" algn="ctr">
                <a:solidFill>
                  <a:srgbClr val="06111E">
                    <a:alpha val="6500"/>
                  </a:srgbClr>
                </a:solidFill>
                <a:prstDash val="solid"/>
                <a:round/>
              </a:ln>
              <a:solidFill>
                <a:schemeClr val="tx1">
                  <a:lumMod val="95000"/>
                  <a:lumOff val="5000"/>
                </a:schemeClr>
              </a:solidFill>
              <a:effectLst>
                <a:outerShdw blurRad="50902" dist="38494" dir="13500000" sx="0" sy="0">
                  <a:srgbClr val="000000">
                    <a:alpha val="60000"/>
                  </a:srgbClr>
                </a:outerShdw>
              </a:effectLst>
              <a:latin typeface="Calibri"/>
              <a:ea typeface="Calibri"/>
              <a:cs typeface="Times New Roman"/>
            </a:rPr>
            <a:t>EXAMPLE</a:t>
          </a:r>
          <a:endParaRPr lang="en-US" sz="1100">
            <a:solidFill>
              <a:schemeClr val="tx1">
                <a:lumMod val="95000"/>
                <a:lumOff val="5000"/>
              </a:schemeClr>
            </a:solidFill>
            <a:effectLst/>
            <a:latin typeface="Calibri"/>
            <a:ea typeface="Calibri"/>
            <a:cs typeface="Times New Roman"/>
          </a:endParaRPr>
        </a:p>
      </xdr:txBody>
    </xdr:sp>
    <xdr:clientData/>
  </xdr:oneCellAnchor>
  <xdr:oneCellAnchor>
    <xdr:from>
      <xdr:col>0</xdr:col>
      <xdr:colOff>57150</xdr:colOff>
      <xdr:row>68</xdr:row>
      <xdr:rowOff>24741</xdr:rowOff>
    </xdr:from>
    <xdr:ext cx="10725150" cy="765834"/>
    <xdr:sp macro="" textlink="" fLocksText="0">
      <xdr:nvSpPr>
        <xdr:cNvPr id="5" name="TextBox 4"/>
        <xdr:cNvSpPr txBox="1"/>
      </xdr:nvSpPr>
      <xdr:spPr>
        <a:xfrm>
          <a:off x="57150" y="18338141"/>
          <a:ext cx="10725150" cy="765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a:p>
      </xdr:txBody>
    </xdr:sp>
    <xdr:clientData/>
  </xdr:oneCellAnchor>
  <xdr:oneCellAnchor>
    <xdr:from>
      <xdr:col>0</xdr:col>
      <xdr:colOff>47625</xdr:colOff>
      <xdr:row>83</xdr:row>
      <xdr:rowOff>160812</xdr:rowOff>
    </xdr:from>
    <xdr:ext cx="10823575" cy="869845"/>
    <xdr:sp macro="" textlink="" fLocksText="0">
      <xdr:nvSpPr>
        <xdr:cNvPr id="9" name="TextBox 8"/>
        <xdr:cNvSpPr txBox="1"/>
      </xdr:nvSpPr>
      <xdr:spPr>
        <a:xfrm>
          <a:off x="47625" y="23376412"/>
          <a:ext cx="10823575" cy="869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6</xdr:row>
      <xdr:rowOff>85725</xdr:rowOff>
    </xdr:from>
    <xdr:ext cx="184731" cy="264560"/>
    <xdr:sp macro="" textlink="">
      <xdr:nvSpPr>
        <xdr:cNvPr id="15" name="TextBox 14"/>
        <xdr:cNvSpPr txBox="1"/>
      </xdr:nvSpPr>
      <xdr:spPr>
        <a:xfrm>
          <a:off x="10160000" y="15038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57150</xdr:colOff>
      <xdr:row>99</xdr:row>
      <xdr:rowOff>160812</xdr:rowOff>
    </xdr:from>
    <xdr:ext cx="10839450" cy="575788"/>
    <xdr:sp macro="" textlink="" fLocksText="0">
      <xdr:nvSpPr>
        <xdr:cNvPr id="22" name="TextBox 21"/>
        <xdr:cNvSpPr txBox="1"/>
      </xdr:nvSpPr>
      <xdr:spPr>
        <a:xfrm>
          <a:off x="57150" y="28354812"/>
          <a:ext cx="10839450" cy="575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0</xdr:col>
      <xdr:colOff>38100</xdr:colOff>
      <xdr:row>116</xdr:row>
      <xdr:rowOff>19050</xdr:rowOff>
    </xdr:from>
    <xdr:ext cx="10617200" cy="838200"/>
    <xdr:sp macro="" textlink="" fLocksText="0">
      <xdr:nvSpPr>
        <xdr:cNvPr id="23" name="TextBox 22"/>
        <xdr:cNvSpPr txBox="1"/>
      </xdr:nvSpPr>
      <xdr:spPr>
        <a:xfrm>
          <a:off x="38100" y="33039050"/>
          <a:ext cx="10617200"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0</xdr:col>
      <xdr:colOff>28574</xdr:colOff>
      <xdr:row>129</xdr:row>
      <xdr:rowOff>9525</xdr:rowOff>
    </xdr:from>
    <xdr:ext cx="10499725" cy="950016"/>
    <xdr:sp macro="" textlink="" fLocksText="0">
      <xdr:nvSpPr>
        <xdr:cNvPr id="24" name="TextBox 23"/>
        <xdr:cNvSpPr txBox="1"/>
      </xdr:nvSpPr>
      <xdr:spPr>
        <a:xfrm>
          <a:off x="28574" y="37055425"/>
          <a:ext cx="10499725" cy="9500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0</xdr:col>
      <xdr:colOff>47625</xdr:colOff>
      <xdr:row>146</xdr:row>
      <xdr:rowOff>19049</xdr:rowOff>
    </xdr:from>
    <xdr:ext cx="10823575" cy="686543"/>
    <xdr:sp macro="" textlink="" fLocksText="0">
      <xdr:nvSpPr>
        <xdr:cNvPr id="25" name="TextBox 24"/>
        <xdr:cNvSpPr txBox="1"/>
      </xdr:nvSpPr>
      <xdr:spPr>
        <a:xfrm>
          <a:off x="47625" y="42437049"/>
          <a:ext cx="10823575" cy="686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editAs="oneCell">
    <xdr:from>
      <xdr:col>0</xdr:col>
      <xdr:colOff>0</xdr:colOff>
      <xdr:row>1</xdr:row>
      <xdr:rowOff>0</xdr:rowOff>
    </xdr:from>
    <xdr:to>
      <xdr:col>0</xdr:col>
      <xdr:colOff>833437</xdr:colOff>
      <xdr:row>2</xdr:row>
      <xdr:rowOff>78270</xdr:rowOff>
    </xdr:to>
    <xdr:pic>
      <xdr:nvPicPr>
        <xdr:cNvPr id="16" name="Picture 15"/>
        <xdr:cNvPicPr>
          <a:picLocks noChangeAspect="1"/>
        </xdr:cNvPicPr>
      </xdr:nvPicPr>
      <xdr:blipFill>
        <a:blip xmlns:r="http://schemas.openxmlformats.org/officeDocument/2006/relationships" r:embed="rId1"/>
        <a:stretch>
          <a:fillRect/>
        </a:stretch>
      </xdr:blipFill>
      <xdr:spPr>
        <a:xfrm>
          <a:off x="0" y="0"/>
          <a:ext cx="833437" cy="8878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5"/>
  </sheetPr>
  <dimension ref="A1:M228"/>
  <sheetViews>
    <sheetView showGridLines="0" tabSelected="1" showRuler="0" view="pageLayout" zoomScale="80" zoomScaleNormal="90" zoomScalePageLayoutView="80" workbookViewId="0">
      <selection activeCell="A2" sqref="A2:I2"/>
    </sheetView>
  </sheetViews>
  <sheetFormatPr defaultColWidth="9.140625" defaultRowHeight="15.75" x14ac:dyDescent="0.25"/>
  <cols>
    <col min="1" max="8" width="16.7109375" style="16" customWidth="1"/>
    <col min="9" max="9" width="19" style="34" customWidth="1"/>
    <col min="10" max="10" width="16.7109375" style="16" hidden="1" customWidth="1"/>
    <col min="11" max="11" width="9.140625" style="16" hidden="1" customWidth="1"/>
    <col min="12" max="12" width="9.140625" style="16" customWidth="1"/>
    <col min="13" max="13" width="9.140625" style="12"/>
    <col min="14" max="16384" width="9.140625" style="16"/>
  </cols>
  <sheetData>
    <row r="1" spans="1:13" s="121" customFormat="1" x14ac:dyDescent="0.25">
      <c r="I1" s="34" t="s">
        <v>119</v>
      </c>
      <c r="M1" s="12"/>
    </row>
    <row r="2" spans="1:13" ht="64.150000000000006" customHeight="1" x14ac:dyDescent="0.25">
      <c r="A2" s="212" t="s">
        <v>120</v>
      </c>
      <c r="B2" s="212"/>
      <c r="C2" s="212"/>
      <c r="D2" s="212"/>
      <c r="E2" s="212"/>
      <c r="F2" s="212"/>
      <c r="G2" s="212"/>
      <c r="H2" s="212"/>
      <c r="I2" s="212"/>
    </row>
    <row r="3" spans="1:13" ht="16.5" thickBot="1" x14ac:dyDescent="0.3"/>
    <row r="4" spans="1:13" ht="18.75" x14ac:dyDescent="0.3">
      <c r="A4" s="31" t="s">
        <v>64</v>
      </c>
      <c r="B4" s="238"/>
      <c r="C4" s="239"/>
      <c r="D4" s="240"/>
      <c r="E4" s="32" t="s">
        <v>65</v>
      </c>
      <c r="F4" s="234"/>
      <c r="G4" s="235"/>
      <c r="H4" s="32" t="s">
        <v>98</v>
      </c>
      <c r="I4" s="232"/>
    </row>
    <row r="5" spans="1:13" ht="16.5" thickBot="1" x14ac:dyDescent="0.3">
      <c r="A5" s="33"/>
      <c r="B5" s="241"/>
      <c r="C5" s="242"/>
      <c r="D5" s="243"/>
      <c r="F5" s="236"/>
      <c r="G5" s="237"/>
      <c r="I5" s="233"/>
    </row>
    <row r="6" spans="1:13" ht="16.5" thickBot="1" x14ac:dyDescent="0.3"/>
    <row r="7" spans="1:13" ht="18.75" x14ac:dyDescent="0.3">
      <c r="A7" s="31" t="s">
        <v>99</v>
      </c>
      <c r="B7" s="238"/>
      <c r="C7" s="239"/>
      <c r="D7" s="240"/>
      <c r="E7" s="31" t="s">
        <v>89</v>
      </c>
      <c r="F7" s="234"/>
      <c r="G7" s="235"/>
    </row>
    <row r="8" spans="1:13" ht="16.5" thickBot="1" x14ac:dyDescent="0.3">
      <c r="B8" s="241"/>
      <c r="C8" s="242"/>
      <c r="D8" s="243"/>
      <c r="F8" s="236"/>
      <c r="G8" s="237"/>
    </row>
    <row r="10" spans="1:13" x14ac:dyDescent="0.25">
      <c r="A10" s="248" t="s">
        <v>118</v>
      </c>
      <c r="B10" s="249"/>
      <c r="C10" s="249"/>
      <c r="D10" s="249"/>
      <c r="E10" s="249"/>
      <c r="F10" s="249"/>
      <c r="G10" s="249"/>
      <c r="H10" s="249"/>
      <c r="I10" s="250"/>
    </row>
    <row r="11" spans="1:13" x14ac:dyDescent="0.25">
      <c r="A11" s="249"/>
      <c r="B11" s="249"/>
      <c r="C11" s="249"/>
      <c r="D11" s="249"/>
      <c r="E11" s="249"/>
      <c r="F11" s="249"/>
      <c r="G11" s="249"/>
      <c r="H11" s="249"/>
      <c r="I11" s="250"/>
      <c r="K11" s="35"/>
      <c r="L11" s="35"/>
    </row>
    <row r="12" spans="1:13" x14ac:dyDescent="0.25">
      <c r="A12" s="249"/>
      <c r="B12" s="249"/>
      <c r="C12" s="249"/>
      <c r="D12" s="249"/>
      <c r="E12" s="249"/>
      <c r="F12" s="249"/>
      <c r="G12" s="249"/>
      <c r="H12" s="249"/>
      <c r="I12" s="250"/>
      <c r="K12" s="35"/>
      <c r="L12" s="35"/>
    </row>
    <row r="13" spans="1:13" x14ac:dyDescent="0.25">
      <c r="A13" s="249"/>
      <c r="B13" s="249"/>
      <c r="C13" s="249"/>
      <c r="D13" s="249"/>
      <c r="E13" s="249"/>
      <c r="F13" s="249"/>
      <c r="G13" s="249"/>
      <c r="H13" s="249"/>
      <c r="I13" s="250"/>
      <c r="K13" s="35"/>
      <c r="L13" s="36"/>
    </row>
    <row r="14" spans="1:13" x14ac:dyDescent="0.25">
      <c r="A14" s="249"/>
      <c r="B14" s="249"/>
      <c r="C14" s="249"/>
      <c r="D14" s="249"/>
      <c r="E14" s="249"/>
      <c r="F14" s="249"/>
      <c r="G14" s="249"/>
      <c r="H14" s="249"/>
      <c r="I14" s="250"/>
      <c r="K14" s="35"/>
      <c r="L14" s="36"/>
    </row>
    <row r="15" spans="1:13" x14ac:dyDescent="0.25">
      <c r="A15" s="249"/>
      <c r="B15" s="249"/>
      <c r="C15" s="249"/>
      <c r="D15" s="249"/>
      <c r="E15" s="249"/>
      <c r="F15" s="249"/>
      <c r="G15" s="249"/>
      <c r="H15" s="249"/>
      <c r="I15" s="250"/>
      <c r="K15" s="35"/>
      <c r="L15" s="36"/>
    </row>
    <row r="16" spans="1:13" ht="3.6" customHeight="1" x14ac:dyDescent="0.25">
      <c r="A16" s="249"/>
      <c r="B16" s="249"/>
      <c r="C16" s="249"/>
      <c r="D16" s="249"/>
      <c r="E16" s="249"/>
      <c r="F16" s="249"/>
      <c r="G16" s="249"/>
      <c r="H16" s="249"/>
      <c r="I16" s="250"/>
    </row>
    <row r="17" spans="1:9" ht="15" hidden="1" customHeight="1" x14ac:dyDescent="0.25">
      <c r="A17" s="249"/>
      <c r="B17" s="249"/>
      <c r="C17" s="249"/>
      <c r="D17" s="249"/>
      <c r="E17" s="249"/>
      <c r="F17" s="249"/>
      <c r="G17" s="249"/>
      <c r="H17" s="249"/>
      <c r="I17" s="250"/>
    </row>
    <row r="18" spans="1:9" ht="16.5" thickBot="1" x14ac:dyDescent="0.3">
      <c r="A18" s="251"/>
      <c r="B18" s="251"/>
      <c r="C18" s="251"/>
      <c r="D18" s="251"/>
      <c r="E18" s="251"/>
      <c r="F18" s="251"/>
      <c r="G18" s="251"/>
      <c r="H18" s="251"/>
      <c r="I18" s="252"/>
    </row>
    <row r="19" spans="1:9" x14ac:dyDescent="0.25">
      <c r="A19" s="255" t="s">
        <v>26</v>
      </c>
      <c r="B19" s="256"/>
      <c r="C19" s="256"/>
      <c r="D19" s="257"/>
      <c r="E19" s="28" t="s">
        <v>1</v>
      </c>
      <c r="F19" s="28" t="s">
        <v>2</v>
      </c>
      <c r="G19" s="28" t="s">
        <v>3</v>
      </c>
      <c r="H19" s="28" t="s">
        <v>4</v>
      </c>
      <c r="I19" s="213"/>
    </row>
    <row r="20" spans="1:9" ht="15" customHeight="1" x14ac:dyDescent="0.25">
      <c r="A20" s="220" t="s">
        <v>27</v>
      </c>
      <c r="B20" s="221"/>
      <c r="C20" s="221"/>
      <c r="D20" s="222"/>
      <c r="E20" s="29">
        <v>1</v>
      </c>
      <c r="F20" s="29">
        <v>2</v>
      </c>
      <c r="G20" s="29">
        <v>3</v>
      </c>
      <c r="H20" s="29">
        <v>4</v>
      </c>
      <c r="I20" s="214"/>
    </row>
    <row r="21" spans="1:9" ht="21.75" customHeight="1" thickBot="1" x14ac:dyDescent="0.3">
      <c r="A21" s="223" t="s">
        <v>28</v>
      </c>
      <c r="B21" s="224"/>
      <c r="C21" s="224"/>
      <c r="D21" s="225"/>
      <c r="E21" s="30"/>
      <c r="F21" s="30"/>
      <c r="G21" s="30"/>
      <c r="H21" s="30"/>
      <c r="I21" s="215"/>
    </row>
    <row r="22" spans="1:9" ht="15.75" customHeight="1" thickBot="1" x14ac:dyDescent="0.3">
      <c r="A22" s="261" t="s">
        <v>5</v>
      </c>
      <c r="B22" s="262"/>
      <c r="C22" s="262"/>
      <c r="D22" s="263"/>
      <c r="E22" s="13"/>
      <c r="F22" s="13"/>
      <c r="G22" s="13" t="s">
        <v>29</v>
      </c>
      <c r="H22" s="13"/>
      <c r="I22" s="216" t="s">
        <v>30</v>
      </c>
    </row>
    <row r="23" spans="1:9" ht="15.75" customHeight="1" thickBot="1" x14ac:dyDescent="0.3">
      <c r="A23" s="261" t="s">
        <v>6</v>
      </c>
      <c r="B23" s="262"/>
      <c r="C23" s="262"/>
      <c r="D23" s="263"/>
      <c r="E23" s="13"/>
      <c r="F23" s="13"/>
      <c r="G23" s="13" t="s">
        <v>29</v>
      </c>
      <c r="H23" s="13"/>
      <c r="I23" s="217"/>
    </row>
    <row r="24" spans="1:9" ht="15.75" customHeight="1" thickBot="1" x14ac:dyDescent="0.3">
      <c r="A24" s="258" t="s">
        <v>7</v>
      </c>
      <c r="B24" s="259"/>
      <c r="C24" s="259"/>
      <c r="D24" s="260"/>
      <c r="E24" s="150"/>
      <c r="F24" s="150" t="s">
        <v>29</v>
      </c>
      <c r="G24" s="150"/>
      <c r="H24" s="150"/>
      <c r="I24" s="217"/>
    </row>
    <row r="25" spans="1:9" ht="16.5" customHeight="1" thickTop="1" thickBot="1" x14ac:dyDescent="0.3">
      <c r="A25" s="244" t="s">
        <v>101</v>
      </c>
      <c r="B25" s="244"/>
      <c r="C25" s="244"/>
      <c r="D25" s="244"/>
      <c r="E25" s="151">
        <v>0</v>
      </c>
      <c r="F25" s="151">
        <v>2</v>
      </c>
      <c r="G25" s="151">
        <v>6</v>
      </c>
      <c r="H25" s="151">
        <v>0</v>
      </c>
      <c r="I25" s="152">
        <v>8</v>
      </c>
    </row>
    <row r="26" spans="1:9" ht="15.75" customHeight="1" thickTop="1" thickBot="1" x14ac:dyDescent="0.3">
      <c r="A26" s="245" t="s">
        <v>8</v>
      </c>
      <c r="B26" s="245"/>
      <c r="C26" s="245"/>
      <c r="D26" s="245"/>
      <c r="E26" s="153" t="s">
        <v>9</v>
      </c>
      <c r="F26" s="153" t="s">
        <v>10</v>
      </c>
      <c r="G26" s="153" t="s">
        <v>11</v>
      </c>
      <c r="H26" s="153" t="s">
        <v>12</v>
      </c>
      <c r="I26" s="154"/>
    </row>
    <row r="27" spans="1:9" ht="16.5" thickTop="1" x14ac:dyDescent="0.25">
      <c r="A27" s="253"/>
      <c r="B27" s="254"/>
      <c r="C27" s="254"/>
      <c r="D27" s="254"/>
      <c r="E27" s="254"/>
      <c r="F27" s="254"/>
      <c r="G27" s="254"/>
      <c r="H27" s="254"/>
      <c r="I27" s="127" t="s">
        <v>113</v>
      </c>
    </row>
    <row r="28" spans="1:9" ht="16.149999999999999" customHeight="1" thickBot="1" x14ac:dyDescent="0.3">
      <c r="A28" s="228" t="s">
        <v>114</v>
      </c>
      <c r="B28" s="229"/>
      <c r="C28" s="229"/>
      <c r="D28" s="229"/>
      <c r="E28" s="229"/>
      <c r="F28" s="229"/>
      <c r="G28" s="229"/>
      <c r="H28" s="229"/>
      <c r="I28" s="126">
        <v>3</v>
      </c>
    </row>
    <row r="29" spans="1:9" x14ac:dyDescent="0.25">
      <c r="A29" s="14"/>
      <c r="B29" s="14"/>
      <c r="C29" s="14"/>
      <c r="D29" s="14"/>
      <c r="E29" s="14"/>
      <c r="F29" s="14"/>
      <c r="G29" s="14"/>
      <c r="H29" s="14"/>
      <c r="I29" s="15"/>
    </row>
    <row r="30" spans="1:9" ht="16.5" thickBot="1" x14ac:dyDescent="0.3">
      <c r="A30" s="1"/>
      <c r="B30" s="1"/>
      <c r="C30" s="1"/>
      <c r="D30" s="1"/>
      <c r="E30" s="2"/>
      <c r="F30" s="2"/>
      <c r="G30" s="2"/>
      <c r="H30" s="2"/>
      <c r="I30" s="2"/>
    </row>
    <row r="31" spans="1:9" ht="15" customHeight="1" x14ac:dyDescent="0.25">
      <c r="A31" s="164" t="s">
        <v>0</v>
      </c>
      <c r="B31" s="165"/>
      <c r="C31" s="165"/>
      <c r="D31" s="166"/>
      <c r="E31" s="26" t="s">
        <v>1</v>
      </c>
      <c r="F31" s="26" t="s">
        <v>2</v>
      </c>
      <c r="G31" s="26" t="s">
        <v>3</v>
      </c>
      <c r="H31" s="26" t="s">
        <v>4</v>
      </c>
      <c r="I31" s="218" t="s">
        <v>30</v>
      </c>
    </row>
    <row r="32" spans="1:9" ht="45" customHeight="1" thickBot="1" x14ac:dyDescent="0.3">
      <c r="A32" s="170" t="s">
        <v>19</v>
      </c>
      <c r="B32" s="171"/>
      <c r="C32" s="171"/>
      <c r="D32" s="172"/>
      <c r="E32" s="27">
        <v>1</v>
      </c>
      <c r="F32" s="27">
        <v>2</v>
      </c>
      <c r="G32" s="27">
        <v>3</v>
      </c>
      <c r="H32" s="27">
        <v>4</v>
      </c>
      <c r="I32" s="219"/>
    </row>
    <row r="33" spans="1:13" ht="30" customHeight="1" thickBot="1" x14ac:dyDescent="0.3">
      <c r="A33" s="167" t="s">
        <v>5</v>
      </c>
      <c r="B33" s="168"/>
      <c r="C33" s="168"/>
      <c r="D33" s="169"/>
      <c r="E33" s="20"/>
      <c r="F33" s="20"/>
      <c r="G33" s="20"/>
      <c r="H33" s="20"/>
      <c r="I33" s="219"/>
    </row>
    <row r="34" spans="1:13" ht="30" customHeight="1" thickBot="1" x14ac:dyDescent="0.3">
      <c r="A34" s="167" t="s">
        <v>6</v>
      </c>
      <c r="B34" s="168"/>
      <c r="C34" s="168"/>
      <c r="D34" s="169"/>
      <c r="E34" s="20"/>
      <c r="F34" s="20"/>
      <c r="G34" s="20"/>
      <c r="H34" s="20"/>
      <c r="I34" s="219"/>
    </row>
    <row r="35" spans="1:13" ht="30" customHeight="1" thickBot="1" x14ac:dyDescent="0.3">
      <c r="A35" s="173" t="s">
        <v>7</v>
      </c>
      <c r="B35" s="174"/>
      <c r="C35" s="174"/>
      <c r="D35" s="175"/>
      <c r="E35" s="128"/>
      <c r="F35" s="128"/>
      <c r="G35" s="128"/>
      <c r="H35" s="128"/>
      <c r="I35" s="219"/>
    </row>
    <row r="36" spans="1:13" ht="39.950000000000003" customHeight="1" thickTop="1" thickBot="1" x14ac:dyDescent="0.3">
      <c r="A36" s="211" t="s">
        <v>102</v>
      </c>
      <c r="B36" s="211"/>
      <c r="C36" s="211"/>
      <c r="D36" s="211"/>
      <c r="E36" s="142">
        <f>COUNTIF(E33:E35,"X")*1</f>
        <v>0</v>
      </c>
      <c r="F36" s="142">
        <f>COUNTIF(F33:F35,"X")*2</f>
        <v>0</v>
      </c>
      <c r="G36" s="142">
        <f>COUNTIF(G33:G35,"X")*3</f>
        <v>0</v>
      </c>
      <c r="H36" s="142">
        <f>COUNTIF(H33:H35,"X")*4</f>
        <v>0</v>
      </c>
      <c r="I36" s="143">
        <f>SUM(E36:H36)</f>
        <v>0</v>
      </c>
    </row>
    <row r="37" spans="1:13" ht="39.950000000000003" customHeight="1" thickTop="1" thickBot="1" x14ac:dyDescent="0.3">
      <c r="A37" s="157" t="s">
        <v>8</v>
      </c>
      <c r="B37" s="157"/>
      <c r="C37" s="157"/>
      <c r="D37" s="157"/>
      <c r="E37" s="144" t="s">
        <v>9</v>
      </c>
      <c r="F37" s="144" t="s">
        <v>10</v>
      </c>
      <c r="G37" s="144" t="s">
        <v>11</v>
      </c>
      <c r="H37" s="144" t="s">
        <v>12</v>
      </c>
      <c r="I37" s="145" t="str">
        <f>IF(J37&gt;3,"CHECK! TOO MANY X's ENTERED!",IF(J37=3," ",IF(J37&gt;0,"ENTER ONE X FOR EACH COMPONENT AREA",IF(J37=0," ",))))</f>
        <v xml:space="preserve"> </v>
      </c>
      <c r="J37" s="16">
        <f>COUNTIF(E33:H35,"X")</f>
        <v>0</v>
      </c>
    </row>
    <row r="38" spans="1:13" ht="17.100000000000001" customHeight="1" thickTop="1" x14ac:dyDescent="0.25">
      <c r="A38" s="123"/>
      <c r="B38" s="124"/>
      <c r="C38" s="124"/>
      <c r="D38" s="124"/>
      <c r="E38" s="125"/>
      <c r="F38" s="125"/>
      <c r="G38" s="125"/>
      <c r="H38" s="125"/>
      <c r="I38" s="115" t="s">
        <v>113</v>
      </c>
    </row>
    <row r="39" spans="1:13" ht="18" customHeight="1" thickBot="1" x14ac:dyDescent="0.3">
      <c r="A39" s="230" t="s">
        <v>114</v>
      </c>
      <c r="B39" s="231"/>
      <c r="C39" s="231"/>
      <c r="D39" s="231"/>
      <c r="E39" s="231"/>
      <c r="F39" s="231"/>
      <c r="G39" s="231"/>
      <c r="H39" s="231"/>
      <c r="I39" s="23">
        <f>IF(I36&gt;10,4,IF(I36&gt;7,3,IF(I36&gt;4,2,IF(I36&gt;2,1,IF(I36&gt;0,0,)))))</f>
        <v>0</v>
      </c>
    </row>
    <row r="40" spans="1:13" x14ac:dyDescent="0.25">
      <c r="A40" s="37" t="s">
        <v>66</v>
      </c>
      <c r="B40" s="37"/>
      <c r="C40" s="37"/>
      <c r="D40" s="37"/>
      <c r="E40" s="12"/>
      <c r="F40" s="12"/>
      <c r="G40" s="12"/>
      <c r="H40" s="12"/>
      <c r="I40" s="38"/>
    </row>
    <row r="41" spans="1:13" ht="12.95" customHeight="1" x14ac:dyDescent="0.25"/>
    <row r="42" spans="1:13" ht="12.95" customHeight="1" x14ac:dyDescent="0.25"/>
    <row r="43" spans="1:13" ht="12.95" customHeight="1" x14ac:dyDescent="0.25"/>
    <row r="44" spans="1:13" ht="12.95" customHeight="1" thickBot="1" x14ac:dyDescent="0.3"/>
    <row r="45" spans="1:13" ht="15" customHeight="1" x14ac:dyDescent="0.25">
      <c r="A45" s="164" t="s">
        <v>14</v>
      </c>
      <c r="B45" s="165"/>
      <c r="C45" s="165"/>
      <c r="D45" s="166"/>
      <c r="E45" s="26" t="s">
        <v>1</v>
      </c>
      <c r="F45" s="26" t="s">
        <v>2</v>
      </c>
      <c r="G45" s="26" t="s">
        <v>3</v>
      </c>
      <c r="H45" s="26" t="s">
        <v>4</v>
      </c>
      <c r="I45" s="206" t="s">
        <v>30</v>
      </c>
    </row>
    <row r="46" spans="1:13" ht="30" customHeight="1" thickBot="1" x14ac:dyDescent="0.3">
      <c r="A46" s="170" t="s">
        <v>15</v>
      </c>
      <c r="B46" s="171"/>
      <c r="C46" s="171"/>
      <c r="D46" s="172"/>
      <c r="E46" s="27">
        <v>1</v>
      </c>
      <c r="F46" s="27">
        <v>2</v>
      </c>
      <c r="G46" s="27">
        <v>3</v>
      </c>
      <c r="H46" s="27">
        <v>4</v>
      </c>
      <c r="I46" s="204"/>
    </row>
    <row r="47" spans="1:13" ht="30" customHeight="1" thickBot="1" x14ac:dyDescent="0.3">
      <c r="A47" s="167" t="s">
        <v>104</v>
      </c>
      <c r="B47" s="168"/>
      <c r="C47" s="168"/>
      <c r="D47" s="169"/>
      <c r="E47" s="20"/>
      <c r="F47" s="20"/>
      <c r="G47" s="20"/>
      <c r="H47" s="20"/>
      <c r="I47" s="204"/>
    </row>
    <row r="48" spans="1:13" ht="30" customHeight="1" thickBot="1" x14ac:dyDescent="0.3">
      <c r="A48" s="173" t="s">
        <v>16</v>
      </c>
      <c r="B48" s="174"/>
      <c r="C48" s="174"/>
      <c r="D48" s="175"/>
      <c r="E48" s="128"/>
      <c r="F48" s="128"/>
      <c r="G48" s="128"/>
      <c r="H48" s="128"/>
      <c r="I48" s="204"/>
    </row>
    <row r="49" spans="1:13" ht="39.950000000000003" customHeight="1" thickTop="1" thickBot="1" x14ac:dyDescent="0.3">
      <c r="A49" s="211" t="s">
        <v>102</v>
      </c>
      <c r="B49" s="211"/>
      <c r="C49" s="211"/>
      <c r="D49" s="211"/>
      <c r="E49" s="142">
        <f>COUNTIF(E47:E48,"X")*1</f>
        <v>0</v>
      </c>
      <c r="F49" s="142">
        <f>COUNTIF(F47:F48,"X")*2</f>
        <v>0</v>
      </c>
      <c r="G49" s="142">
        <f>COUNTIF(G47:G48,"X")*3</f>
        <v>0</v>
      </c>
      <c r="H49" s="142">
        <f>COUNTIF(H47:H48,"X")*4</f>
        <v>0</v>
      </c>
      <c r="I49" s="143">
        <f>SUM(E49:H49)</f>
        <v>0</v>
      </c>
    </row>
    <row r="50" spans="1:13" s="39" customFormat="1" ht="39.950000000000003" customHeight="1" thickTop="1" thickBot="1" x14ac:dyDescent="0.3">
      <c r="A50" s="157" t="s">
        <v>8</v>
      </c>
      <c r="B50" s="157"/>
      <c r="C50" s="157"/>
      <c r="D50" s="157"/>
      <c r="E50" s="144" t="s">
        <v>52</v>
      </c>
      <c r="F50" s="144" t="s">
        <v>53</v>
      </c>
      <c r="G50" s="144" t="s">
        <v>54</v>
      </c>
      <c r="H50" s="144" t="s">
        <v>55</v>
      </c>
      <c r="I50" s="145" t="str">
        <f>IF(J50&gt;2,"CHECK! TOO MANY X's ENTERED!",IF(J50=1,"ENTER ONE X FOR EACH COMPONENT AREA",IF(J50=2," ",IF(J50=0," ",))))</f>
        <v xml:space="preserve"> </v>
      </c>
      <c r="J50" s="16">
        <f>COUNTIF(E47:H48,"X")</f>
        <v>0</v>
      </c>
      <c r="M50" s="40"/>
    </row>
    <row r="51" spans="1:13" ht="17.100000000000001" customHeight="1" thickTop="1" x14ac:dyDescent="0.25">
      <c r="A51" s="246"/>
      <c r="B51" s="247"/>
      <c r="C51" s="247"/>
      <c r="D51" s="24"/>
      <c r="E51" s="25"/>
      <c r="F51" s="25"/>
      <c r="G51" s="25"/>
      <c r="H51" s="25"/>
      <c r="I51" s="116" t="s">
        <v>113</v>
      </c>
    </row>
    <row r="52" spans="1:13" ht="18" customHeight="1" thickBot="1" x14ac:dyDescent="0.3">
      <c r="A52" s="230" t="s">
        <v>114</v>
      </c>
      <c r="B52" s="231"/>
      <c r="C52" s="231"/>
      <c r="D52" s="231"/>
      <c r="E52" s="231"/>
      <c r="F52" s="231"/>
      <c r="G52" s="231"/>
      <c r="H52" s="231"/>
      <c r="I52" s="23">
        <f>IF(I49&gt;7,4,IF(I49&gt;5,3,IF(I49&gt;3,2,IF(I49&gt;1,1,IF(I49&gt;0,0,)))))</f>
        <v>0</v>
      </c>
    </row>
    <row r="53" spans="1:13" x14ac:dyDescent="0.25">
      <c r="A53" s="41" t="s">
        <v>13</v>
      </c>
      <c r="B53" s="41"/>
      <c r="C53" s="41"/>
      <c r="D53" s="41"/>
    </row>
    <row r="54" spans="1:13" ht="15" customHeight="1" x14ac:dyDescent="0.25">
      <c r="A54" s="41"/>
      <c r="B54" s="41"/>
      <c r="C54" s="41"/>
      <c r="D54" s="41"/>
    </row>
    <row r="55" spans="1:13" ht="15" customHeight="1" x14ac:dyDescent="0.25">
      <c r="A55" s="41"/>
      <c r="B55" s="41"/>
      <c r="C55" s="41"/>
      <c r="D55" s="41"/>
    </row>
    <row r="56" spans="1:13" ht="15" customHeight="1" x14ac:dyDescent="0.25"/>
    <row r="57" spans="1:13" ht="15" customHeight="1" thickBot="1" x14ac:dyDescent="0.3"/>
    <row r="58" spans="1:13" ht="15" customHeight="1" x14ac:dyDescent="0.25">
      <c r="A58" s="164" t="s">
        <v>17</v>
      </c>
      <c r="B58" s="165"/>
      <c r="C58" s="165"/>
      <c r="D58" s="166"/>
      <c r="E58" s="26" t="s">
        <v>1</v>
      </c>
      <c r="F58" s="26" t="s">
        <v>2</v>
      </c>
      <c r="G58" s="26" t="s">
        <v>3</v>
      </c>
      <c r="H58" s="26" t="s">
        <v>4</v>
      </c>
      <c r="I58" s="206" t="s">
        <v>30</v>
      </c>
    </row>
    <row r="59" spans="1:13" ht="45" customHeight="1" thickBot="1" x14ac:dyDescent="0.3">
      <c r="A59" s="170" t="s">
        <v>67</v>
      </c>
      <c r="B59" s="171"/>
      <c r="C59" s="171"/>
      <c r="D59" s="172"/>
      <c r="E59" s="27">
        <v>1</v>
      </c>
      <c r="F59" s="27">
        <v>2</v>
      </c>
      <c r="G59" s="27">
        <v>3</v>
      </c>
      <c r="H59" s="27">
        <v>4</v>
      </c>
      <c r="I59" s="204"/>
    </row>
    <row r="60" spans="1:13" ht="30" customHeight="1" thickBot="1" x14ac:dyDescent="0.3">
      <c r="A60" s="167" t="s">
        <v>18</v>
      </c>
      <c r="B60" s="168"/>
      <c r="C60" s="168"/>
      <c r="D60" s="169"/>
      <c r="E60" s="20"/>
      <c r="F60" s="20"/>
      <c r="G60" s="20"/>
      <c r="H60" s="20"/>
      <c r="I60" s="204"/>
    </row>
    <row r="61" spans="1:13" ht="30" customHeight="1" thickBot="1" x14ac:dyDescent="0.3">
      <c r="A61" s="167" t="s">
        <v>105</v>
      </c>
      <c r="B61" s="168"/>
      <c r="C61" s="168"/>
      <c r="D61" s="169"/>
      <c r="E61" s="20"/>
      <c r="F61" s="20"/>
      <c r="G61" s="20"/>
      <c r="H61" s="20"/>
      <c r="I61" s="204"/>
    </row>
    <row r="62" spans="1:13" ht="30" customHeight="1" thickBot="1" x14ac:dyDescent="0.3">
      <c r="A62" s="167" t="s">
        <v>69</v>
      </c>
      <c r="B62" s="168"/>
      <c r="C62" s="168"/>
      <c r="D62" s="169"/>
      <c r="E62" s="20"/>
      <c r="F62" s="20"/>
      <c r="G62" s="20"/>
      <c r="H62" s="20"/>
      <c r="I62" s="204"/>
    </row>
    <row r="63" spans="1:13" ht="30" customHeight="1" thickBot="1" x14ac:dyDescent="0.35">
      <c r="A63" s="173" t="s">
        <v>70</v>
      </c>
      <c r="B63" s="174"/>
      <c r="C63" s="174"/>
      <c r="D63" s="175"/>
      <c r="E63" s="146"/>
      <c r="F63" s="146"/>
      <c r="G63" s="146"/>
      <c r="H63" s="146"/>
      <c r="I63" s="204"/>
    </row>
    <row r="64" spans="1:13" ht="39.950000000000003" customHeight="1" thickTop="1" thickBot="1" x14ac:dyDescent="0.3">
      <c r="A64" s="211" t="s">
        <v>102</v>
      </c>
      <c r="B64" s="211"/>
      <c r="C64" s="211"/>
      <c r="D64" s="211"/>
      <c r="E64" s="142">
        <f>COUNTIF(E60:E63,"X")*1</f>
        <v>0</v>
      </c>
      <c r="F64" s="142">
        <f>COUNTIF(F60:F63,"X")*2</f>
        <v>0</v>
      </c>
      <c r="G64" s="142">
        <f>COUNTIF(G60:G63,"X")*3</f>
        <v>0</v>
      </c>
      <c r="H64" s="142">
        <f>COUNTIF(H60:H63,"X")*4</f>
        <v>0</v>
      </c>
      <c r="I64" s="143">
        <f>SUM(E64:H64)</f>
        <v>0</v>
      </c>
    </row>
    <row r="65" spans="1:13" s="42" customFormat="1" ht="39.950000000000003" customHeight="1" thickTop="1" thickBot="1" x14ac:dyDescent="0.3">
      <c r="A65" s="157" t="s">
        <v>8</v>
      </c>
      <c r="B65" s="157"/>
      <c r="C65" s="157"/>
      <c r="D65" s="157"/>
      <c r="E65" s="144" t="s">
        <v>56</v>
      </c>
      <c r="F65" s="144" t="s">
        <v>57</v>
      </c>
      <c r="G65" s="144" t="s">
        <v>58</v>
      </c>
      <c r="H65" s="144" t="s">
        <v>34</v>
      </c>
      <c r="I65" s="145" t="str">
        <f>IF(J65&gt;4,"CHECK! TOO MANY X's ENTERED!",IF(J65=4," ",IF(J65&gt;0,"ENTER ONE X FOR EACH COMPONENT AREA",IF(J65=0," ",))))</f>
        <v xml:space="preserve"> </v>
      </c>
      <c r="J65" s="16">
        <f>COUNTIF(E60:H63,"X")</f>
        <v>0</v>
      </c>
      <c r="M65" s="43"/>
    </row>
    <row r="66" spans="1:13" ht="15.75" customHeight="1" thickTop="1" x14ac:dyDescent="0.25">
      <c r="A66" s="123"/>
      <c r="B66" s="124"/>
      <c r="C66" s="124"/>
      <c r="D66" s="124"/>
      <c r="E66" s="125"/>
      <c r="F66" s="125"/>
      <c r="G66" s="125"/>
      <c r="H66" s="125"/>
      <c r="I66" s="115" t="s">
        <v>113</v>
      </c>
    </row>
    <row r="67" spans="1:13" ht="18" customHeight="1" thickBot="1" x14ac:dyDescent="0.3">
      <c r="A67" s="230" t="s">
        <v>114</v>
      </c>
      <c r="B67" s="231"/>
      <c r="C67" s="231"/>
      <c r="D67" s="231"/>
      <c r="E67" s="231"/>
      <c r="F67" s="231"/>
      <c r="G67" s="231"/>
      <c r="H67" s="231"/>
      <c r="I67" s="23">
        <f>IF(I64&gt;13,4,IF(I64&gt;9,3,IF(I64&gt;6,2,IF(I64&gt;3,1,IF(I64&gt;0,0,)))))</f>
        <v>0</v>
      </c>
    </row>
    <row r="68" spans="1:13" x14ac:dyDescent="0.25">
      <c r="A68" s="41" t="s">
        <v>13</v>
      </c>
      <c r="B68" s="41"/>
      <c r="C68" s="41"/>
      <c r="D68" s="41"/>
    </row>
    <row r="69" spans="1:13" ht="12.95" customHeight="1" x14ac:dyDescent="0.25"/>
    <row r="70" spans="1:13" ht="12.95" customHeight="1" x14ac:dyDescent="0.25"/>
    <row r="71" spans="1:13" ht="12.95" customHeight="1" x14ac:dyDescent="0.25"/>
    <row r="72" spans="1:13" ht="12.95" customHeight="1" x14ac:dyDescent="0.25"/>
    <row r="73" spans="1:13" ht="16.5" thickBot="1" x14ac:dyDescent="0.3"/>
    <row r="74" spans="1:13" ht="15" customHeight="1" x14ac:dyDescent="0.25">
      <c r="A74" s="164" t="s">
        <v>20</v>
      </c>
      <c r="B74" s="165"/>
      <c r="C74" s="165"/>
      <c r="D74" s="166"/>
      <c r="E74" s="26" t="s">
        <v>1</v>
      </c>
      <c r="F74" s="26" t="s">
        <v>2</v>
      </c>
      <c r="G74" s="26" t="s">
        <v>3</v>
      </c>
      <c r="H74" s="26" t="s">
        <v>4</v>
      </c>
      <c r="I74" s="226"/>
    </row>
    <row r="75" spans="1:13" ht="45" customHeight="1" thickBot="1" x14ac:dyDescent="0.3">
      <c r="A75" s="170" t="s">
        <v>21</v>
      </c>
      <c r="B75" s="171"/>
      <c r="C75" s="171"/>
      <c r="D75" s="172"/>
      <c r="E75" s="27">
        <v>1</v>
      </c>
      <c r="F75" s="27">
        <v>2</v>
      </c>
      <c r="G75" s="27">
        <v>3</v>
      </c>
      <c r="H75" s="27">
        <v>4</v>
      </c>
      <c r="I75" s="227"/>
    </row>
    <row r="76" spans="1:13" s="44" customFormat="1" ht="30" customHeight="1" thickBot="1" x14ac:dyDescent="0.35">
      <c r="A76" s="208" t="s">
        <v>22</v>
      </c>
      <c r="B76" s="209"/>
      <c r="C76" s="209"/>
      <c r="D76" s="210"/>
      <c r="E76" s="9"/>
      <c r="F76" s="9"/>
      <c r="G76" s="9"/>
      <c r="H76" s="9"/>
      <c r="I76" s="204" t="s">
        <v>30</v>
      </c>
      <c r="M76" s="45"/>
    </row>
    <row r="77" spans="1:13" ht="30" customHeight="1" thickBot="1" x14ac:dyDescent="0.3">
      <c r="A77" s="167" t="s">
        <v>23</v>
      </c>
      <c r="B77" s="168"/>
      <c r="C77" s="168"/>
      <c r="D77" s="169"/>
      <c r="E77" s="20"/>
      <c r="F77" s="20"/>
      <c r="G77" s="20"/>
      <c r="H77" s="20"/>
      <c r="I77" s="204"/>
    </row>
    <row r="78" spans="1:13" ht="30" customHeight="1" thickBot="1" x14ac:dyDescent="0.3">
      <c r="A78" s="167" t="s">
        <v>24</v>
      </c>
      <c r="B78" s="168"/>
      <c r="C78" s="168"/>
      <c r="D78" s="169"/>
      <c r="E78" s="20"/>
      <c r="F78" s="20"/>
      <c r="G78" s="20"/>
      <c r="H78" s="20"/>
      <c r="I78" s="204"/>
    </row>
    <row r="79" spans="1:13" ht="30" customHeight="1" thickBot="1" x14ac:dyDescent="0.3">
      <c r="A79" s="173" t="s">
        <v>25</v>
      </c>
      <c r="B79" s="174"/>
      <c r="C79" s="174"/>
      <c r="D79" s="175"/>
      <c r="E79" s="128"/>
      <c r="F79" s="128"/>
      <c r="G79" s="128"/>
      <c r="H79" s="128"/>
      <c r="I79" s="204"/>
    </row>
    <row r="80" spans="1:13" ht="39.950000000000003" customHeight="1" thickTop="1" thickBot="1" x14ac:dyDescent="0.3">
      <c r="A80" s="211" t="s">
        <v>102</v>
      </c>
      <c r="B80" s="211"/>
      <c r="C80" s="211"/>
      <c r="D80" s="211"/>
      <c r="E80" s="142">
        <f>COUNTIF(E76:E79,"X")*1</f>
        <v>0</v>
      </c>
      <c r="F80" s="142">
        <f>COUNTIF(F76:F79,"X")*2</f>
        <v>0</v>
      </c>
      <c r="G80" s="142">
        <f>COUNTIF(G76:G79,"X")*3</f>
        <v>0</v>
      </c>
      <c r="H80" s="142">
        <f>COUNTIF(H76:H79,"X")*4</f>
        <v>0</v>
      </c>
      <c r="I80" s="143">
        <f>SUM(E80:H80)</f>
        <v>0</v>
      </c>
    </row>
    <row r="81" spans="1:13" ht="39.950000000000003" customHeight="1" thickTop="1" thickBot="1" x14ac:dyDescent="0.3">
      <c r="A81" s="157" t="s">
        <v>8</v>
      </c>
      <c r="B81" s="157"/>
      <c r="C81" s="157"/>
      <c r="D81" s="157"/>
      <c r="E81" s="144" t="s">
        <v>56</v>
      </c>
      <c r="F81" s="144" t="s">
        <v>57</v>
      </c>
      <c r="G81" s="144" t="s">
        <v>58</v>
      </c>
      <c r="H81" s="144" t="s">
        <v>34</v>
      </c>
      <c r="I81" s="145" t="str">
        <f>IF(J81&gt;4,"CHECK! TOO MANY X's ENTERED!",IF(J81=4," ",IF(J81&gt;0,"ENTER ONE X FOR EACH COMPONENT AREA",IF(J81=0," ",))))</f>
        <v xml:space="preserve"> </v>
      </c>
      <c r="J81" s="16">
        <f>COUNTIF(E76:H79,"X")</f>
        <v>0</v>
      </c>
    </row>
    <row r="82" spans="1:13" s="46" customFormat="1" ht="17.100000000000001" customHeight="1" thickTop="1" x14ac:dyDescent="0.3">
      <c r="A82" s="130"/>
      <c r="B82" s="131"/>
      <c r="C82" s="131"/>
      <c r="D82" s="131"/>
      <c r="E82" s="132"/>
      <c r="F82" s="132"/>
      <c r="G82" s="132"/>
      <c r="H82" s="132"/>
      <c r="I82" s="117" t="s">
        <v>113</v>
      </c>
      <c r="M82" s="12"/>
    </row>
    <row r="83" spans="1:13" ht="18" customHeight="1" thickBot="1" x14ac:dyDescent="0.3">
      <c r="A83" s="230" t="s">
        <v>114</v>
      </c>
      <c r="B83" s="231"/>
      <c r="C83" s="231"/>
      <c r="D83" s="231"/>
      <c r="E83" s="231"/>
      <c r="F83" s="231"/>
      <c r="G83" s="231"/>
      <c r="H83" s="231"/>
      <c r="I83" s="23">
        <f>IF(I80&gt;13,4,IF(I80&gt;9,3,IF(I80&gt;6,2,IF(I80&gt;3,1,IF(I80&gt;0,0,)))))</f>
        <v>0</v>
      </c>
    </row>
    <row r="84" spans="1:13" x14ac:dyDescent="0.25">
      <c r="A84" s="47" t="s">
        <v>31</v>
      </c>
      <c r="B84" s="47"/>
      <c r="C84" s="47"/>
      <c r="D84" s="47"/>
    </row>
    <row r="85" spans="1:13" ht="12.95" customHeight="1" x14ac:dyDescent="0.25"/>
    <row r="86" spans="1:13" ht="12.95" customHeight="1" x14ac:dyDescent="0.25"/>
    <row r="87" spans="1:13" ht="12.95" customHeight="1" x14ac:dyDescent="0.25"/>
    <row r="88" spans="1:13" ht="12.95" customHeight="1" x14ac:dyDescent="0.25"/>
    <row r="89" spans="1:13" ht="16.5" thickBot="1" x14ac:dyDescent="0.3"/>
    <row r="90" spans="1:13" ht="15" customHeight="1" x14ac:dyDescent="0.25">
      <c r="A90" s="164" t="s">
        <v>32</v>
      </c>
      <c r="B90" s="165"/>
      <c r="C90" s="165"/>
      <c r="D90" s="166"/>
      <c r="E90" s="26" t="s">
        <v>1</v>
      </c>
      <c r="F90" s="26" t="s">
        <v>2</v>
      </c>
      <c r="G90" s="26" t="s">
        <v>3</v>
      </c>
      <c r="H90" s="26" t="s">
        <v>4</v>
      </c>
      <c r="I90" s="206" t="s">
        <v>30</v>
      </c>
    </row>
    <row r="91" spans="1:13" ht="35.1" customHeight="1" thickBot="1" x14ac:dyDescent="0.3">
      <c r="A91" s="170" t="s">
        <v>33</v>
      </c>
      <c r="B91" s="171"/>
      <c r="C91" s="171"/>
      <c r="D91" s="172"/>
      <c r="E91" s="27">
        <v>1</v>
      </c>
      <c r="F91" s="27">
        <v>2</v>
      </c>
      <c r="G91" s="27">
        <v>3</v>
      </c>
      <c r="H91" s="27">
        <v>4</v>
      </c>
      <c r="I91" s="207"/>
    </row>
    <row r="92" spans="1:13" s="48" customFormat="1" ht="30" customHeight="1" thickBot="1" x14ac:dyDescent="0.3">
      <c r="A92" s="167" t="s">
        <v>35</v>
      </c>
      <c r="B92" s="168"/>
      <c r="C92" s="168"/>
      <c r="D92" s="169"/>
      <c r="E92" s="22"/>
      <c r="F92" s="20"/>
      <c r="G92" s="20"/>
      <c r="H92" s="20"/>
      <c r="I92" s="207"/>
      <c r="M92" s="49"/>
    </row>
    <row r="93" spans="1:13" ht="30" customHeight="1" thickBot="1" x14ac:dyDescent="0.3">
      <c r="A93" s="167" t="s">
        <v>36</v>
      </c>
      <c r="B93" s="168"/>
      <c r="C93" s="168"/>
      <c r="D93" s="169"/>
      <c r="E93" s="21"/>
      <c r="F93" s="20"/>
      <c r="G93" s="20"/>
      <c r="H93" s="20"/>
      <c r="I93" s="207"/>
    </row>
    <row r="94" spans="1:13" ht="30" customHeight="1" thickBot="1" x14ac:dyDescent="0.3">
      <c r="A94" s="167" t="s">
        <v>37</v>
      </c>
      <c r="B94" s="168"/>
      <c r="C94" s="168"/>
      <c r="D94" s="169"/>
      <c r="E94" s="20"/>
      <c r="F94" s="20"/>
      <c r="G94" s="20"/>
      <c r="H94" s="20"/>
      <c r="I94" s="207"/>
    </row>
    <row r="95" spans="1:13" ht="30" customHeight="1" thickBot="1" x14ac:dyDescent="0.3">
      <c r="A95" s="173" t="s">
        <v>38</v>
      </c>
      <c r="B95" s="174"/>
      <c r="C95" s="174"/>
      <c r="D95" s="175"/>
      <c r="E95" s="128"/>
      <c r="F95" s="128"/>
      <c r="G95" s="128"/>
      <c r="H95" s="128"/>
      <c r="I95" s="207"/>
    </row>
    <row r="96" spans="1:13" ht="39.950000000000003" customHeight="1" thickTop="1" thickBot="1" x14ac:dyDescent="0.3">
      <c r="A96" s="211" t="s">
        <v>102</v>
      </c>
      <c r="B96" s="211"/>
      <c r="C96" s="211"/>
      <c r="D96" s="211"/>
      <c r="E96" s="142">
        <f>COUNTIF(E92:E95,"X")*1</f>
        <v>0</v>
      </c>
      <c r="F96" s="142">
        <f>COUNTIF(F92:F95,"X")*2</f>
        <v>0</v>
      </c>
      <c r="G96" s="142">
        <f>COUNTIF(G92:G95,"X")*3</f>
        <v>0</v>
      </c>
      <c r="H96" s="142">
        <f>COUNTIF(H92:H95,"X")*4</f>
        <v>0</v>
      </c>
      <c r="I96" s="143">
        <f>SUM(E96:H96)</f>
        <v>0</v>
      </c>
    </row>
    <row r="97" spans="1:13" ht="39.950000000000003" customHeight="1" thickTop="1" thickBot="1" x14ac:dyDescent="0.3">
      <c r="A97" s="157" t="s">
        <v>8</v>
      </c>
      <c r="B97" s="157"/>
      <c r="C97" s="157"/>
      <c r="D97" s="157"/>
      <c r="E97" s="144" t="s">
        <v>56</v>
      </c>
      <c r="F97" s="144" t="s">
        <v>57</v>
      </c>
      <c r="G97" s="144" t="s">
        <v>58</v>
      </c>
      <c r="H97" s="144" t="s">
        <v>34</v>
      </c>
      <c r="I97" s="145" t="str">
        <f>IF(J97&gt;4,"CHECK! TOO MANY X's ENTERED!",IF(J97=4," ",IF(J97&gt;0,"ENTER ONE X FOR EACH COMPONENT AREA",IF(J97=0," ",))))</f>
        <v xml:space="preserve"> </v>
      </c>
      <c r="J97" s="16">
        <f>COUNTIF(E92:H95,"X")</f>
        <v>0</v>
      </c>
    </row>
    <row r="98" spans="1:13" ht="15.6" customHeight="1" thickTop="1" x14ac:dyDescent="0.25">
      <c r="A98" s="130"/>
      <c r="B98" s="131"/>
      <c r="C98" s="131"/>
      <c r="D98" s="131"/>
      <c r="E98" s="132"/>
      <c r="F98" s="132"/>
      <c r="G98" s="132"/>
      <c r="H98" s="132"/>
      <c r="I98" s="118" t="s">
        <v>113</v>
      </c>
    </row>
    <row r="99" spans="1:13" ht="18" customHeight="1" thickBot="1" x14ac:dyDescent="0.3">
      <c r="A99" s="230" t="s">
        <v>114</v>
      </c>
      <c r="B99" s="231"/>
      <c r="C99" s="231"/>
      <c r="D99" s="231"/>
      <c r="E99" s="231"/>
      <c r="F99" s="231"/>
      <c r="G99" s="231"/>
      <c r="H99" s="231"/>
      <c r="I99" s="23">
        <f>IF(I96&gt;13,4,IF(I96&gt;9,3,IF(I96&gt;6,2,IF(I96&gt;3,1,IF(I96&gt;0,0,)))))</f>
        <v>0</v>
      </c>
    </row>
    <row r="100" spans="1:13" x14ac:dyDescent="0.25">
      <c r="A100" s="47" t="s">
        <v>31</v>
      </c>
      <c r="B100" s="47"/>
      <c r="C100" s="47"/>
      <c r="D100" s="47"/>
    </row>
    <row r="101" spans="1:13" x14ac:dyDescent="0.25">
      <c r="A101" s="47"/>
      <c r="B101" s="47"/>
      <c r="C101" s="47"/>
      <c r="D101" s="47"/>
    </row>
    <row r="102" spans="1:13" x14ac:dyDescent="0.25">
      <c r="A102" s="47"/>
      <c r="B102" s="47"/>
      <c r="C102" s="47"/>
      <c r="D102" s="47"/>
    </row>
    <row r="103" spans="1:13" ht="15" customHeight="1" x14ac:dyDescent="0.25"/>
    <row r="104" spans="1:13" ht="15" customHeight="1" thickBot="1" x14ac:dyDescent="0.3"/>
    <row r="105" spans="1:13" ht="15" customHeight="1" x14ac:dyDescent="0.25">
      <c r="A105" s="164" t="s">
        <v>39</v>
      </c>
      <c r="B105" s="165"/>
      <c r="C105" s="165"/>
      <c r="D105" s="166"/>
      <c r="E105" s="111" t="s">
        <v>1</v>
      </c>
      <c r="F105" s="111" t="s">
        <v>2</v>
      </c>
      <c r="G105" s="111" t="s">
        <v>3</v>
      </c>
      <c r="H105" s="111" t="s">
        <v>4</v>
      </c>
      <c r="I105" s="206" t="s">
        <v>30</v>
      </c>
    </row>
    <row r="106" spans="1:13" ht="45" customHeight="1" thickBot="1" x14ac:dyDescent="0.3">
      <c r="A106" s="170" t="s">
        <v>51</v>
      </c>
      <c r="B106" s="171"/>
      <c r="C106" s="171"/>
      <c r="D106" s="172"/>
      <c r="E106" s="112">
        <v>1</v>
      </c>
      <c r="F106" s="112">
        <v>2</v>
      </c>
      <c r="G106" s="112">
        <v>3</v>
      </c>
      <c r="H106" s="112">
        <v>4</v>
      </c>
      <c r="I106" s="207"/>
    </row>
    <row r="107" spans="1:13" s="48" customFormat="1" ht="30" customHeight="1" thickBot="1" x14ac:dyDescent="0.3">
      <c r="A107" s="167" t="s">
        <v>40</v>
      </c>
      <c r="B107" s="168"/>
      <c r="C107" s="168"/>
      <c r="D107" s="169"/>
      <c r="E107" s="22"/>
      <c r="F107" s="20"/>
      <c r="G107" s="20"/>
      <c r="H107" s="20"/>
      <c r="I107" s="207"/>
      <c r="M107" s="49"/>
    </row>
    <row r="108" spans="1:13" ht="30" customHeight="1" thickBot="1" x14ac:dyDescent="0.3">
      <c r="A108" s="167" t="s">
        <v>41</v>
      </c>
      <c r="B108" s="168"/>
      <c r="C108" s="168"/>
      <c r="D108" s="169"/>
      <c r="E108" s="21"/>
      <c r="F108" s="20"/>
      <c r="G108" s="20"/>
      <c r="H108" s="20"/>
      <c r="I108" s="207"/>
    </row>
    <row r="109" spans="1:13" ht="30" customHeight="1" thickBot="1" x14ac:dyDescent="0.3">
      <c r="A109" s="167" t="s">
        <v>42</v>
      </c>
      <c r="B109" s="168"/>
      <c r="C109" s="168"/>
      <c r="D109" s="169"/>
      <c r="E109" s="109"/>
      <c r="F109" s="109"/>
      <c r="G109" s="109"/>
      <c r="H109" s="109"/>
      <c r="I109" s="207"/>
    </row>
    <row r="110" spans="1:13" s="107" customFormat="1" ht="30" customHeight="1" thickBot="1" x14ac:dyDescent="0.3">
      <c r="A110" s="167" t="s">
        <v>72</v>
      </c>
      <c r="B110" s="168"/>
      <c r="C110" s="168"/>
      <c r="D110" s="168"/>
      <c r="E110" s="108"/>
      <c r="F110" s="108"/>
      <c r="G110" s="108"/>
      <c r="H110" s="108"/>
      <c r="I110" s="265"/>
      <c r="M110" s="12"/>
    </row>
    <row r="111" spans="1:13" s="107" customFormat="1" ht="30" customHeight="1" thickBot="1" x14ac:dyDescent="0.3">
      <c r="A111" s="173" t="s">
        <v>73</v>
      </c>
      <c r="B111" s="174"/>
      <c r="C111" s="174"/>
      <c r="D111" s="174"/>
      <c r="E111" s="129"/>
      <c r="F111" s="129"/>
      <c r="G111" s="129"/>
      <c r="H111" s="129"/>
      <c r="I111" s="265"/>
      <c r="M111" s="12"/>
    </row>
    <row r="112" spans="1:13" ht="39.950000000000003" customHeight="1" thickTop="1" thickBot="1" x14ac:dyDescent="0.3">
      <c r="A112" s="211" t="s">
        <v>102</v>
      </c>
      <c r="B112" s="211"/>
      <c r="C112" s="211"/>
      <c r="D112" s="211"/>
      <c r="E112" s="142">
        <f>COUNTIF(E107:E111,"X")*1</f>
        <v>0</v>
      </c>
      <c r="F112" s="142">
        <f>COUNTIF(F107:F111,"X")*2</f>
        <v>0</v>
      </c>
      <c r="G112" s="142">
        <f>COUNTIF(G107:G111,"X")*3</f>
        <v>0</v>
      </c>
      <c r="H112" s="142">
        <f>COUNTIF(H107:H111,"X")*4</f>
        <v>0</v>
      </c>
      <c r="I112" s="143">
        <f>SUM(E112:H112)</f>
        <v>0</v>
      </c>
    </row>
    <row r="113" spans="1:13" ht="39.950000000000003" customHeight="1" thickTop="1" thickBot="1" x14ac:dyDescent="0.3">
      <c r="A113" s="157" t="s">
        <v>8</v>
      </c>
      <c r="B113" s="157"/>
      <c r="C113" s="157"/>
      <c r="D113" s="157"/>
      <c r="E113" s="144" t="s">
        <v>10</v>
      </c>
      <c r="F113" s="144" t="s">
        <v>112</v>
      </c>
      <c r="G113" s="144" t="s">
        <v>83</v>
      </c>
      <c r="H113" s="144" t="s">
        <v>84</v>
      </c>
      <c r="I113" s="145" t="str">
        <f>IF(J113&gt;5,"CHECK! TOO MANY X's ENTERED!",IF(J113=5," ",IF(J113&gt;0,"ENTER ONE X FOR EACH COMPONENT AREA",IF(J113=0," ",))))</f>
        <v xml:space="preserve"> </v>
      </c>
      <c r="J113" s="16">
        <f>COUNTIF(E107:H111,"X")</f>
        <v>0</v>
      </c>
    </row>
    <row r="114" spans="1:13" ht="17.100000000000001" customHeight="1" thickTop="1" x14ac:dyDescent="0.25">
      <c r="A114" s="130"/>
      <c r="B114" s="131"/>
      <c r="C114" s="131"/>
      <c r="D114" s="131"/>
      <c r="E114" s="132"/>
      <c r="F114" s="132"/>
      <c r="G114" s="132"/>
      <c r="H114" s="132"/>
      <c r="I114" s="119" t="s">
        <v>113</v>
      </c>
    </row>
    <row r="115" spans="1:13" ht="18" customHeight="1" thickBot="1" x14ac:dyDescent="0.3">
      <c r="A115" s="230" t="s">
        <v>114</v>
      </c>
      <c r="B115" s="231"/>
      <c r="C115" s="231"/>
      <c r="D115" s="231"/>
      <c r="E115" s="231"/>
      <c r="F115" s="231"/>
      <c r="G115" s="231"/>
      <c r="H115" s="231"/>
      <c r="I115" s="23">
        <f>IF(I112&gt;17,4,IF(I112&gt;12,3,IF(I112&gt;7,2,IF(I112&gt;4,1,IF(I112&gt;0,0,)))))</f>
        <v>0</v>
      </c>
    </row>
    <row r="116" spans="1:13" ht="15" customHeight="1" x14ac:dyDescent="0.25">
      <c r="A116" s="10" t="s">
        <v>31</v>
      </c>
      <c r="B116" s="17"/>
      <c r="C116" s="17"/>
      <c r="D116" s="17"/>
      <c r="E116" s="18"/>
      <c r="F116" s="18"/>
      <c r="G116" s="18"/>
      <c r="H116" s="18"/>
      <c r="I116" s="19"/>
    </row>
    <row r="117" spans="1:13" ht="15" customHeight="1" x14ac:dyDescent="0.25">
      <c r="A117" s="18"/>
      <c r="B117" s="18"/>
      <c r="C117" s="18"/>
      <c r="D117" s="18"/>
      <c r="E117" s="18"/>
      <c r="F117" s="18"/>
      <c r="G117" s="18"/>
      <c r="H117" s="18"/>
      <c r="I117" s="19"/>
    </row>
    <row r="118" spans="1:13" ht="15" customHeight="1" x14ac:dyDescent="0.25">
      <c r="A118" s="18"/>
      <c r="B118" s="18"/>
      <c r="C118" s="18"/>
      <c r="D118" s="18"/>
      <c r="E118" s="18"/>
      <c r="F118" s="18"/>
      <c r="G118" s="18"/>
      <c r="H118" s="18"/>
      <c r="I118" s="19"/>
    </row>
    <row r="119" spans="1:13" ht="15" customHeight="1" x14ac:dyDescent="0.25"/>
    <row r="120" spans="1:13" ht="15" customHeight="1" x14ac:dyDescent="0.25"/>
    <row r="121" spans="1:13" ht="12.95" customHeight="1" thickBot="1" x14ac:dyDescent="0.3"/>
    <row r="122" spans="1:13" ht="15" customHeight="1" x14ac:dyDescent="0.25">
      <c r="A122" s="164" t="s">
        <v>43</v>
      </c>
      <c r="B122" s="165"/>
      <c r="C122" s="165"/>
      <c r="D122" s="166"/>
      <c r="E122" s="111" t="s">
        <v>1</v>
      </c>
      <c r="F122" s="111" t="s">
        <v>2</v>
      </c>
      <c r="G122" s="111" t="s">
        <v>3</v>
      </c>
      <c r="H122" s="111" t="s">
        <v>4</v>
      </c>
      <c r="I122" s="50"/>
    </row>
    <row r="123" spans="1:13" ht="45" customHeight="1" thickBot="1" x14ac:dyDescent="0.3">
      <c r="A123" s="170" t="s">
        <v>44</v>
      </c>
      <c r="B123" s="171"/>
      <c r="C123" s="171"/>
      <c r="D123" s="172"/>
      <c r="E123" s="112">
        <v>1</v>
      </c>
      <c r="F123" s="112">
        <v>2</v>
      </c>
      <c r="G123" s="112">
        <v>3</v>
      </c>
      <c r="H123" s="112">
        <v>4</v>
      </c>
      <c r="I123" s="204" t="s">
        <v>30</v>
      </c>
    </row>
    <row r="124" spans="1:13" s="48" customFormat="1" ht="30" customHeight="1" thickBot="1" x14ac:dyDescent="0.3">
      <c r="A124" s="173" t="s">
        <v>45</v>
      </c>
      <c r="B124" s="174"/>
      <c r="C124" s="174"/>
      <c r="D124" s="175"/>
      <c r="E124" s="135"/>
      <c r="F124" s="128"/>
      <c r="G124" s="128"/>
      <c r="H124" s="128"/>
      <c r="I124" s="204"/>
      <c r="M124" s="49"/>
    </row>
    <row r="125" spans="1:13" ht="39.950000000000003" customHeight="1" thickTop="1" thickBot="1" x14ac:dyDescent="0.3">
      <c r="A125" s="211" t="s">
        <v>102</v>
      </c>
      <c r="B125" s="211"/>
      <c r="C125" s="211"/>
      <c r="D125" s="211"/>
      <c r="E125" s="142">
        <f>COUNTIF(E124:E124,"X")*1</f>
        <v>0</v>
      </c>
      <c r="F125" s="142">
        <f>COUNTIF(F124:F124,"X")*2</f>
        <v>0</v>
      </c>
      <c r="G125" s="142">
        <f>COUNTIF(G124:G124,"X")*3</f>
        <v>0</v>
      </c>
      <c r="H125" s="142">
        <f>COUNTIF(H124:H124,"X")*4</f>
        <v>0</v>
      </c>
      <c r="I125" s="143">
        <f>SUM(E125:H125)</f>
        <v>0</v>
      </c>
    </row>
    <row r="126" spans="1:13" ht="39.950000000000003" customHeight="1" thickTop="1" thickBot="1" x14ac:dyDescent="0.3">
      <c r="A126" s="157" t="s">
        <v>8</v>
      </c>
      <c r="B126" s="157"/>
      <c r="C126" s="157"/>
      <c r="D126" s="157"/>
      <c r="E126" s="144" t="s">
        <v>62</v>
      </c>
      <c r="F126" s="144" t="s">
        <v>59</v>
      </c>
      <c r="G126" s="144" t="s">
        <v>60</v>
      </c>
      <c r="H126" s="144" t="s">
        <v>61</v>
      </c>
      <c r="I126" s="145" t="str">
        <f>IF(J126&gt;1,"CHECK! TOO MANY X's ENTERED!",IF(J126=1," ",IF(J126=0," ",)))</f>
        <v xml:space="preserve"> </v>
      </c>
      <c r="J126" s="16">
        <f>COUNTIF(E124:H124,"X")</f>
        <v>0</v>
      </c>
    </row>
    <row r="127" spans="1:13" ht="17.100000000000001" customHeight="1" thickTop="1" x14ac:dyDescent="0.25">
      <c r="A127" s="130"/>
      <c r="B127" s="131"/>
      <c r="C127" s="131"/>
      <c r="D127" s="131"/>
      <c r="E127" s="132"/>
      <c r="F127" s="132"/>
      <c r="G127" s="132"/>
      <c r="H127" s="132"/>
      <c r="I127" s="120" t="s">
        <v>113</v>
      </c>
    </row>
    <row r="128" spans="1:13" ht="18" customHeight="1" thickBot="1" x14ac:dyDescent="0.3">
      <c r="A128" s="230" t="s">
        <v>114</v>
      </c>
      <c r="B128" s="231"/>
      <c r="C128" s="231"/>
      <c r="D128" s="231"/>
      <c r="E128" s="231"/>
      <c r="F128" s="231"/>
      <c r="G128" s="231"/>
      <c r="H128" s="231"/>
      <c r="I128" s="23">
        <f>IF(I125&gt;3,4,IF(I125&gt;2,3,IF(I125&gt;1,2,IF(I125&gt;0,1,))))</f>
        <v>0</v>
      </c>
    </row>
    <row r="129" spans="1:13" x14ac:dyDescent="0.25">
      <c r="A129" s="51" t="s">
        <v>31</v>
      </c>
      <c r="B129" s="51"/>
      <c r="C129" s="51"/>
      <c r="D129" s="51"/>
    </row>
    <row r="135" spans="1:13" ht="16.5" thickBot="1" x14ac:dyDescent="0.3"/>
    <row r="136" spans="1:13" ht="18.75" x14ac:dyDescent="0.25">
      <c r="A136" s="164" t="s">
        <v>46</v>
      </c>
      <c r="B136" s="165"/>
      <c r="C136" s="165"/>
      <c r="D136" s="166"/>
      <c r="E136" s="113" t="s">
        <v>1</v>
      </c>
      <c r="F136" s="113" t="s">
        <v>2</v>
      </c>
      <c r="G136" s="113" t="s">
        <v>3</v>
      </c>
      <c r="H136" s="113" t="s">
        <v>4</v>
      </c>
      <c r="I136" s="206" t="s">
        <v>30</v>
      </c>
    </row>
    <row r="137" spans="1:13" ht="63.75" customHeight="1" thickBot="1" x14ac:dyDescent="0.3">
      <c r="A137" s="170" t="s">
        <v>47</v>
      </c>
      <c r="B137" s="171"/>
      <c r="C137" s="171"/>
      <c r="D137" s="172"/>
      <c r="E137" s="114">
        <v>1</v>
      </c>
      <c r="F137" s="114">
        <v>2</v>
      </c>
      <c r="G137" s="114">
        <v>3</v>
      </c>
      <c r="H137" s="114">
        <v>4</v>
      </c>
      <c r="I137" s="207"/>
    </row>
    <row r="138" spans="1:13" ht="30" customHeight="1" thickBot="1" x14ac:dyDescent="0.35">
      <c r="A138" s="208" t="s">
        <v>48</v>
      </c>
      <c r="B138" s="209"/>
      <c r="C138" s="209"/>
      <c r="D138" s="210"/>
      <c r="E138" s="22"/>
      <c r="F138" s="20"/>
      <c r="G138" s="20"/>
      <c r="H138" s="20"/>
      <c r="I138" s="207"/>
    </row>
    <row r="139" spans="1:13" ht="30" customHeight="1" thickBot="1" x14ac:dyDescent="0.3">
      <c r="A139" s="167" t="s">
        <v>49</v>
      </c>
      <c r="B139" s="168"/>
      <c r="C139" s="168"/>
      <c r="D139" s="169"/>
      <c r="E139" s="21"/>
      <c r="F139" s="20"/>
      <c r="G139" s="20"/>
      <c r="H139" s="20"/>
      <c r="I139" s="207"/>
    </row>
    <row r="140" spans="1:13" ht="30" customHeight="1" thickBot="1" x14ac:dyDescent="0.3">
      <c r="A140" s="167" t="s">
        <v>50</v>
      </c>
      <c r="B140" s="168"/>
      <c r="C140" s="168"/>
      <c r="D140" s="169"/>
      <c r="E140" s="20"/>
      <c r="F140" s="20"/>
      <c r="G140" s="20"/>
      <c r="H140" s="20"/>
      <c r="I140" s="207"/>
    </row>
    <row r="141" spans="1:13" s="110" customFormat="1" ht="32.450000000000003" customHeight="1" thickBot="1" x14ac:dyDescent="0.3">
      <c r="A141" s="173" t="s">
        <v>88</v>
      </c>
      <c r="B141" s="174"/>
      <c r="C141" s="174"/>
      <c r="D141" s="175"/>
      <c r="E141" s="129"/>
      <c r="F141" s="129"/>
      <c r="G141" s="129"/>
      <c r="H141" s="129"/>
      <c r="I141" s="265"/>
      <c r="M141" s="12"/>
    </row>
    <row r="142" spans="1:13" ht="39.950000000000003" customHeight="1" thickTop="1" thickBot="1" x14ac:dyDescent="0.3">
      <c r="A142" s="211" t="s">
        <v>102</v>
      </c>
      <c r="B142" s="211"/>
      <c r="C142" s="211"/>
      <c r="D142" s="211"/>
      <c r="E142" s="142">
        <f>COUNTIF(E138:E141,"X")*1</f>
        <v>0</v>
      </c>
      <c r="F142" s="142">
        <f>COUNTIF(F138:F141,"X")*2</f>
        <v>0</v>
      </c>
      <c r="G142" s="142">
        <f>COUNTIF(G138:G141,"X")*3</f>
        <v>0</v>
      </c>
      <c r="H142" s="142">
        <f>COUNTIF(H138:H141,"X")*4</f>
        <v>0</v>
      </c>
      <c r="I142" s="143">
        <f>SUM(E142:H142)</f>
        <v>0</v>
      </c>
    </row>
    <row r="143" spans="1:13" ht="39.950000000000003" customHeight="1" thickTop="1" thickBot="1" x14ac:dyDescent="0.3">
      <c r="A143" s="157" t="s">
        <v>8</v>
      </c>
      <c r="B143" s="157"/>
      <c r="C143" s="157"/>
      <c r="D143" s="157"/>
      <c r="E143" s="144" t="s">
        <v>56</v>
      </c>
      <c r="F143" s="144" t="s">
        <v>57</v>
      </c>
      <c r="G143" s="144" t="s">
        <v>58</v>
      </c>
      <c r="H143" s="144" t="s">
        <v>34</v>
      </c>
      <c r="I143" s="145" t="str">
        <f>IF(J143&gt;4,"CHECK! TOO MANY X's ENTERED!",IF(J143=4," ",IF(J143&gt;0,"ENTER ONE X FOR EACH COMPONENT AREA",IF(J143=0," ",))))</f>
        <v xml:space="preserve"> </v>
      </c>
      <c r="J143" s="16">
        <f>COUNTIF(E138:H141,"X")</f>
        <v>0</v>
      </c>
    </row>
    <row r="144" spans="1:13" ht="17.100000000000001" customHeight="1" thickTop="1" x14ac:dyDescent="0.25">
      <c r="A144" s="130"/>
      <c r="B144" s="131"/>
      <c r="C144" s="131"/>
      <c r="D144" s="131"/>
      <c r="E144" s="132"/>
      <c r="F144" s="132"/>
      <c r="G144" s="132"/>
      <c r="H144" s="132"/>
      <c r="I144" s="138" t="s">
        <v>113</v>
      </c>
    </row>
    <row r="145" spans="1:11" ht="18" customHeight="1" thickBot="1" x14ac:dyDescent="0.3">
      <c r="A145" s="230" t="s">
        <v>114</v>
      </c>
      <c r="B145" s="231"/>
      <c r="C145" s="231"/>
      <c r="D145" s="231"/>
      <c r="E145" s="231"/>
      <c r="F145" s="231"/>
      <c r="G145" s="231"/>
      <c r="H145" s="231"/>
      <c r="I145" s="23">
        <f>IF(I142&gt;13,4,IF(I142&gt;9,3,IF(I142&gt;6,2,IF(I142&gt;3,1,IF(I142&gt;0,0,)))))</f>
        <v>0</v>
      </c>
    </row>
    <row r="146" spans="1:11" x14ac:dyDescent="0.25">
      <c r="A146" s="47" t="s">
        <v>31</v>
      </c>
      <c r="B146" s="47"/>
      <c r="C146" s="47"/>
      <c r="D146" s="47"/>
    </row>
    <row r="151" spans="1:11" x14ac:dyDescent="0.25">
      <c r="A151" s="121"/>
      <c r="B151" s="121"/>
      <c r="C151" s="121"/>
      <c r="D151" s="121"/>
      <c r="E151" s="121"/>
      <c r="F151" s="121"/>
      <c r="G151" s="121"/>
      <c r="H151" s="121"/>
    </row>
    <row r="152" spans="1:11" x14ac:dyDescent="0.25">
      <c r="A152" s="121"/>
      <c r="B152" s="121"/>
      <c r="C152" s="121"/>
      <c r="D152" s="121"/>
      <c r="E152" s="121"/>
      <c r="F152" s="121"/>
      <c r="G152" s="121"/>
      <c r="H152" s="121"/>
    </row>
    <row r="153" spans="1:11" ht="36" customHeight="1" x14ac:dyDescent="0.45">
      <c r="A153" s="205" t="s">
        <v>63</v>
      </c>
      <c r="B153" s="205"/>
      <c r="C153" s="205"/>
      <c r="D153" s="205"/>
      <c r="E153" s="205"/>
      <c r="F153" s="205"/>
      <c r="G153" s="205"/>
      <c r="H153" s="205"/>
      <c r="I153" s="205"/>
    </row>
    <row r="154" spans="1:11" ht="36" customHeight="1" x14ac:dyDescent="0.45">
      <c r="A154" s="205" t="s">
        <v>68</v>
      </c>
      <c r="B154" s="205"/>
      <c r="C154" s="205"/>
      <c r="D154" s="205"/>
      <c r="E154" s="205"/>
      <c r="F154" s="205"/>
      <c r="G154" s="205"/>
      <c r="H154" s="205"/>
      <c r="I154" s="205"/>
    </row>
    <row r="155" spans="1:11" ht="36" customHeight="1" x14ac:dyDescent="0.45">
      <c r="A155" s="52"/>
      <c r="B155" s="52"/>
      <c r="C155" s="52"/>
      <c r="D155" s="52"/>
      <c r="E155" s="52"/>
      <c r="F155" s="52"/>
      <c r="G155" s="52"/>
      <c r="H155" s="52"/>
      <c r="I155" s="52"/>
    </row>
    <row r="156" spans="1:11" ht="36" customHeight="1" x14ac:dyDescent="0.25">
      <c r="A156" s="266" t="s">
        <v>116</v>
      </c>
      <c r="B156" s="266"/>
      <c r="C156" s="266"/>
      <c r="D156" s="266"/>
      <c r="E156" s="266"/>
      <c r="F156" s="266"/>
      <c r="G156" s="266"/>
      <c r="H156" s="266"/>
      <c r="I156" s="266"/>
      <c r="J156" s="35"/>
      <c r="K156" s="36"/>
    </row>
    <row r="157" spans="1:11" ht="36" customHeight="1" x14ac:dyDescent="0.25">
      <c r="A157" s="266"/>
      <c r="B157" s="266"/>
      <c r="C157" s="266"/>
      <c r="D157" s="266"/>
      <c r="E157" s="266"/>
      <c r="F157" s="266"/>
      <c r="G157" s="266"/>
      <c r="H157" s="266"/>
      <c r="I157" s="266"/>
      <c r="J157" s="53"/>
      <c r="K157" s="53"/>
    </row>
    <row r="158" spans="1:11" ht="36" customHeight="1" x14ac:dyDescent="0.25">
      <c r="A158" s="266"/>
      <c r="B158" s="266"/>
      <c r="C158" s="266"/>
      <c r="D158" s="266"/>
      <c r="E158" s="266"/>
      <c r="F158" s="266"/>
      <c r="G158" s="266"/>
      <c r="H158" s="266"/>
      <c r="I158" s="266"/>
      <c r="J158" s="53"/>
      <c r="K158" s="36"/>
    </row>
    <row r="159" spans="1:11" ht="16.5" thickBot="1" x14ac:dyDescent="0.3">
      <c r="A159" s="121"/>
      <c r="B159" s="121"/>
      <c r="C159" s="121"/>
      <c r="D159" s="121"/>
      <c r="E159" s="121"/>
      <c r="F159" s="121"/>
      <c r="G159" s="121"/>
      <c r="H159" s="121"/>
      <c r="J159" s="35"/>
      <c r="K159" s="35"/>
    </row>
    <row r="160" spans="1:11" ht="15" customHeight="1" x14ac:dyDescent="0.25">
      <c r="A160" s="164" t="s">
        <v>17</v>
      </c>
      <c r="B160" s="165"/>
      <c r="C160" s="165"/>
      <c r="D160" s="166"/>
      <c r="E160" s="133" t="s">
        <v>1</v>
      </c>
      <c r="F160" s="133" t="s">
        <v>2</v>
      </c>
      <c r="G160" s="133" t="s">
        <v>3</v>
      </c>
      <c r="H160" s="133" t="s">
        <v>4</v>
      </c>
      <c r="I160" s="122"/>
    </row>
    <row r="161" spans="1:13" ht="79.5" customHeight="1" thickBot="1" x14ac:dyDescent="0.3">
      <c r="A161" s="170" t="s">
        <v>67</v>
      </c>
      <c r="B161" s="171"/>
      <c r="C161" s="171"/>
      <c r="D161" s="172"/>
      <c r="E161" s="134">
        <v>1</v>
      </c>
      <c r="F161" s="134">
        <v>2</v>
      </c>
      <c r="G161" s="134">
        <v>3</v>
      </c>
      <c r="H161" s="134">
        <v>4</v>
      </c>
      <c r="I161" s="54"/>
      <c r="J161" s="16">
        <f>COUNTIF(E162:H163,"X")</f>
        <v>0</v>
      </c>
    </row>
    <row r="162" spans="1:13" ht="50.1" customHeight="1" thickBot="1" x14ac:dyDescent="0.3">
      <c r="A162" s="167" t="s">
        <v>69</v>
      </c>
      <c r="B162" s="168"/>
      <c r="C162" s="168"/>
      <c r="D162" s="169"/>
      <c r="E162" s="55">
        <f>E62</f>
        <v>0</v>
      </c>
      <c r="F162" s="55">
        <f t="shared" ref="F162:H162" si="0">F62</f>
        <v>0</v>
      </c>
      <c r="G162" s="55">
        <f t="shared" si="0"/>
        <v>0</v>
      </c>
      <c r="H162" s="55">
        <f t="shared" si="0"/>
        <v>0</v>
      </c>
      <c r="I162" s="204" t="s">
        <v>106</v>
      </c>
    </row>
    <row r="163" spans="1:13" ht="50.1" customHeight="1" thickBot="1" x14ac:dyDescent="0.3">
      <c r="A163" s="173" t="s">
        <v>70</v>
      </c>
      <c r="B163" s="174"/>
      <c r="C163" s="174"/>
      <c r="D163" s="175"/>
      <c r="E163" s="147">
        <f t="shared" ref="E163:H163" si="1">E63</f>
        <v>0</v>
      </c>
      <c r="F163" s="147">
        <f t="shared" si="1"/>
        <v>0</v>
      </c>
      <c r="G163" s="147">
        <f t="shared" si="1"/>
        <v>0</v>
      </c>
      <c r="H163" s="147">
        <f t="shared" si="1"/>
        <v>0</v>
      </c>
      <c r="I163" s="204"/>
    </row>
    <row r="164" spans="1:13" ht="35.1" customHeight="1" thickTop="1" thickBot="1" x14ac:dyDescent="0.3">
      <c r="A164" s="157" t="s">
        <v>102</v>
      </c>
      <c r="B164" s="157"/>
      <c r="C164" s="157"/>
      <c r="D164" s="157"/>
      <c r="E164" s="148">
        <f>COUNTIF(E162:E163,"X")*1</f>
        <v>0</v>
      </c>
      <c r="F164" s="148">
        <f>COUNTIF(F162:F163,"X")*2</f>
        <v>0</v>
      </c>
      <c r="G164" s="148">
        <f>COUNTIF(G162:G163,"X")*3</f>
        <v>0</v>
      </c>
      <c r="H164" s="148">
        <f>COUNTIF(H162:H163,"X")*4</f>
        <v>0</v>
      </c>
      <c r="I164" s="148">
        <f>SUM(E164:H164)</f>
        <v>0</v>
      </c>
    </row>
    <row r="165" spans="1:13" ht="20.100000000000001" customHeight="1" thickTop="1" x14ac:dyDescent="0.25">
      <c r="A165" s="3"/>
      <c r="B165" s="3"/>
      <c r="C165" s="3"/>
      <c r="D165" s="3"/>
      <c r="E165" s="4"/>
      <c r="F165" s="4"/>
      <c r="G165" s="4"/>
      <c r="H165" s="4"/>
      <c r="I165" s="5"/>
      <c r="L165" s="16" t="s">
        <v>103</v>
      </c>
    </row>
    <row r="166" spans="1:13" ht="16.5" thickBot="1" x14ac:dyDescent="0.3">
      <c r="A166" s="121"/>
      <c r="B166" s="121"/>
      <c r="C166" s="121"/>
      <c r="D166" s="121"/>
      <c r="E166" s="121"/>
      <c r="F166" s="121"/>
      <c r="G166" s="121"/>
      <c r="H166" s="121"/>
    </row>
    <row r="167" spans="1:13" ht="15" customHeight="1" x14ac:dyDescent="0.25">
      <c r="A167" s="164" t="s">
        <v>39</v>
      </c>
      <c r="B167" s="165"/>
      <c r="C167" s="165"/>
      <c r="D167" s="166"/>
      <c r="E167" s="133" t="s">
        <v>1</v>
      </c>
      <c r="F167" s="133" t="s">
        <v>2</v>
      </c>
      <c r="G167" s="133" t="s">
        <v>3</v>
      </c>
      <c r="H167" s="133" t="s">
        <v>4</v>
      </c>
      <c r="I167" s="56"/>
    </row>
    <row r="168" spans="1:13" ht="79.5" customHeight="1" thickBot="1" x14ac:dyDescent="0.3">
      <c r="A168" s="170" t="s">
        <v>71</v>
      </c>
      <c r="B168" s="171"/>
      <c r="C168" s="171"/>
      <c r="D168" s="172"/>
      <c r="E168" s="134">
        <v>1</v>
      </c>
      <c r="F168" s="134">
        <v>2</v>
      </c>
      <c r="G168" s="134">
        <v>3</v>
      </c>
      <c r="H168" s="134">
        <v>4</v>
      </c>
      <c r="I168" s="54" t="str">
        <f>IF(J168&gt;2,"CHECK! TOO MANY X's ENTERED!",IF(J168=1,"ENTER ONE X FOR EACH COMPONENT AREA:SG6.1, SG6.2",IF(J168=2," ",IF(J168=0," ",))))</f>
        <v xml:space="preserve"> </v>
      </c>
      <c r="J168" s="16">
        <f>COUNTIF(E169:H170,"X")</f>
        <v>0</v>
      </c>
    </row>
    <row r="169" spans="1:13" ht="50.1" customHeight="1" thickBot="1" x14ac:dyDescent="0.3">
      <c r="A169" s="167" t="s">
        <v>72</v>
      </c>
      <c r="B169" s="168"/>
      <c r="C169" s="168"/>
      <c r="D169" s="169"/>
      <c r="E169" s="55">
        <f>E110</f>
        <v>0</v>
      </c>
      <c r="F169" s="55">
        <f t="shared" ref="F169:H170" si="2">F110</f>
        <v>0</v>
      </c>
      <c r="G169" s="55">
        <f t="shared" si="2"/>
        <v>0</v>
      </c>
      <c r="H169" s="55">
        <f t="shared" si="2"/>
        <v>0</v>
      </c>
      <c r="I169" s="204" t="s">
        <v>106</v>
      </c>
    </row>
    <row r="170" spans="1:13" ht="50.1" customHeight="1" thickBot="1" x14ac:dyDescent="0.3">
      <c r="A170" s="173" t="s">
        <v>73</v>
      </c>
      <c r="B170" s="174"/>
      <c r="C170" s="174"/>
      <c r="D170" s="175"/>
      <c r="E170" s="147">
        <f>E111</f>
        <v>0</v>
      </c>
      <c r="F170" s="147">
        <f t="shared" si="2"/>
        <v>0</v>
      </c>
      <c r="G170" s="147">
        <f t="shared" si="2"/>
        <v>0</v>
      </c>
      <c r="H170" s="147">
        <f t="shared" si="2"/>
        <v>0</v>
      </c>
      <c r="I170" s="204"/>
    </row>
    <row r="171" spans="1:13" ht="35.1" customHeight="1" thickTop="1" thickBot="1" x14ac:dyDescent="0.3">
      <c r="A171" s="157" t="s">
        <v>102</v>
      </c>
      <c r="B171" s="157"/>
      <c r="C171" s="157"/>
      <c r="D171" s="157"/>
      <c r="E171" s="148">
        <f>COUNTIF(E169:E170,"X")*1</f>
        <v>0</v>
      </c>
      <c r="F171" s="148">
        <f>COUNTIF(F169:F170,"X")*2</f>
        <v>0</v>
      </c>
      <c r="G171" s="148">
        <f>COUNTIF(G169:G170,"X")*3</f>
        <v>0</v>
      </c>
      <c r="H171" s="148">
        <f>COUNTIF(H169:H170,"X")*4</f>
        <v>0</v>
      </c>
      <c r="I171" s="148">
        <f>SUM(E171:H171)</f>
        <v>0</v>
      </c>
    </row>
    <row r="172" spans="1:13" ht="20.100000000000001" customHeight="1" thickTop="1" x14ac:dyDescent="0.25">
      <c r="A172" s="3"/>
      <c r="B172" s="3"/>
      <c r="C172" s="3"/>
      <c r="D172" s="3"/>
      <c r="E172" s="4"/>
      <c r="F172" s="4"/>
      <c r="G172" s="4"/>
      <c r="H172" s="4"/>
      <c r="I172" s="5"/>
    </row>
    <row r="173" spans="1:13" ht="16.5" thickBot="1" x14ac:dyDescent="0.3">
      <c r="A173" s="121"/>
      <c r="B173" s="121"/>
      <c r="C173" s="121"/>
      <c r="D173" s="121"/>
      <c r="E173" s="121"/>
      <c r="F173" s="121"/>
      <c r="G173" s="121"/>
      <c r="H173" s="121"/>
    </row>
    <row r="174" spans="1:13" ht="15" customHeight="1" x14ac:dyDescent="0.35">
      <c r="A174" s="164" t="s">
        <v>46</v>
      </c>
      <c r="B174" s="165"/>
      <c r="C174" s="165"/>
      <c r="D174" s="166"/>
      <c r="E174" s="133" t="s">
        <v>1</v>
      </c>
      <c r="F174" s="133" t="s">
        <v>2</v>
      </c>
      <c r="G174" s="133" t="s">
        <v>3</v>
      </c>
      <c r="H174" s="133" t="s">
        <v>4</v>
      </c>
      <c r="I174" s="136"/>
    </row>
    <row r="175" spans="1:13" ht="79.5" customHeight="1" thickBot="1" x14ac:dyDescent="0.3">
      <c r="A175" s="170" t="s">
        <v>47</v>
      </c>
      <c r="B175" s="171"/>
      <c r="C175" s="171"/>
      <c r="D175" s="172"/>
      <c r="E175" s="134">
        <v>1</v>
      </c>
      <c r="F175" s="134">
        <v>2</v>
      </c>
      <c r="G175" s="134">
        <v>3</v>
      </c>
      <c r="H175" s="134">
        <v>4</v>
      </c>
      <c r="I175" s="54" t="str">
        <f>IF(J175&gt;1,"CHECK! TOO MANY X's ENTERED!",IF(J175=1," ",IF(J175=0," ",)))</f>
        <v xml:space="preserve"> </v>
      </c>
      <c r="J175" s="16">
        <f>COUNTIF(E176:H176,"X")</f>
        <v>0</v>
      </c>
    </row>
    <row r="176" spans="1:13" ht="50.1" customHeight="1" thickBot="1" x14ac:dyDescent="0.4">
      <c r="A176" s="173" t="s">
        <v>88</v>
      </c>
      <c r="B176" s="174"/>
      <c r="C176" s="174"/>
      <c r="D176" s="175"/>
      <c r="E176" s="149">
        <f>E141</f>
        <v>0</v>
      </c>
      <c r="F176" s="149">
        <f t="shared" ref="F176:H176" si="3">F141</f>
        <v>0</v>
      </c>
      <c r="G176" s="149">
        <f t="shared" si="3"/>
        <v>0</v>
      </c>
      <c r="H176" s="149">
        <f t="shared" si="3"/>
        <v>0</v>
      </c>
      <c r="I176" s="137" t="s">
        <v>106</v>
      </c>
    </row>
    <row r="177" spans="1:13" ht="35.1" customHeight="1" thickTop="1" thickBot="1" x14ac:dyDescent="0.3">
      <c r="A177" s="157" t="s">
        <v>102</v>
      </c>
      <c r="B177" s="157"/>
      <c r="C177" s="157"/>
      <c r="D177" s="157"/>
      <c r="E177" s="148">
        <f>COUNTIF(E176:E176,"X")*1</f>
        <v>0</v>
      </c>
      <c r="F177" s="148">
        <f>COUNTIF(F176:F176,"X")*2</f>
        <v>0</v>
      </c>
      <c r="G177" s="148">
        <f>COUNTIF(G176:G176,"X")*3</f>
        <v>0</v>
      </c>
      <c r="H177" s="148">
        <f>COUNTIF(H176:H176,"X")*4</f>
        <v>0</v>
      </c>
      <c r="I177" s="148">
        <f>SUM(E177:H177)</f>
        <v>0</v>
      </c>
    </row>
    <row r="178" spans="1:13" ht="35.1" customHeight="1" thickTop="1" x14ac:dyDescent="0.25">
      <c r="A178" s="131"/>
      <c r="B178" s="131"/>
      <c r="C178" s="131"/>
      <c r="D178" s="131"/>
      <c r="E178" s="8"/>
      <c r="F178" s="8"/>
      <c r="G178" s="8"/>
      <c r="H178" s="8"/>
      <c r="I178" s="5"/>
    </row>
    <row r="179" spans="1:13" ht="16.5" thickBot="1" x14ac:dyDescent="0.3">
      <c r="A179" s="121"/>
      <c r="B179" s="121"/>
      <c r="C179" s="121"/>
      <c r="D179" s="121"/>
      <c r="E179" s="121"/>
      <c r="F179" s="121"/>
      <c r="G179" s="121"/>
      <c r="H179" s="121"/>
    </row>
    <row r="180" spans="1:13" ht="30" customHeight="1" thickTop="1" x14ac:dyDescent="0.25">
      <c r="A180" s="158" t="s">
        <v>115</v>
      </c>
      <c r="B180" s="159"/>
      <c r="C180" s="159"/>
      <c r="D180" s="159"/>
      <c r="E180" s="159"/>
      <c r="F180" s="159"/>
      <c r="G180" s="159"/>
      <c r="H180" s="160"/>
      <c r="I180" s="182">
        <f>I177+I171+I164</f>
        <v>0</v>
      </c>
    </row>
    <row r="181" spans="1:13" ht="30" customHeight="1" thickBot="1" x14ac:dyDescent="0.3">
      <c r="A181" s="161"/>
      <c r="B181" s="162"/>
      <c r="C181" s="162"/>
      <c r="D181" s="162"/>
      <c r="E181" s="162"/>
      <c r="F181" s="162"/>
      <c r="G181" s="162"/>
      <c r="H181" s="163"/>
      <c r="I181" s="183"/>
    </row>
    <row r="182" spans="1:13" ht="16.5" thickTop="1" x14ac:dyDescent="0.25">
      <c r="A182" s="139"/>
      <c r="B182" s="139"/>
      <c r="C182" s="139"/>
      <c r="D182" s="139"/>
      <c r="E182" s="139"/>
      <c r="F182" s="139"/>
      <c r="G182" s="139"/>
      <c r="H182" s="139"/>
      <c r="I182" s="141"/>
    </row>
    <row r="183" spans="1:13" x14ac:dyDescent="0.25">
      <c r="A183" s="139"/>
      <c r="B183" s="139"/>
      <c r="C183" s="139"/>
      <c r="D183" s="139"/>
      <c r="E183" s="139"/>
      <c r="F183" s="139"/>
      <c r="G183" s="139"/>
      <c r="H183" s="139"/>
      <c r="I183" s="140"/>
    </row>
    <row r="184" spans="1:13" s="57" customFormat="1" ht="34.5" x14ac:dyDescent="0.25">
      <c r="A184" s="198" t="s">
        <v>97</v>
      </c>
      <c r="B184" s="198"/>
      <c r="C184" s="198"/>
      <c r="D184" s="198"/>
      <c r="E184" s="198"/>
      <c r="F184" s="198"/>
      <c r="G184" s="198"/>
      <c r="H184" s="198"/>
      <c r="I184" s="198"/>
      <c r="M184" s="58"/>
    </row>
    <row r="185" spans="1:13" ht="34.5" x14ac:dyDescent="0.25">
      <c r="A185" s="59"/>
      <c r="B185" s="59"/>
      <c r="C185" s="59"/>
      <c r="D185" s="59"/>
      <c r="E185" s="59"/>
      <c r="F185" s="59"/>
      <c r="G185" s="59"/>
      <c r="H185" s="59"/>
      <c r="I185" s="59"/>
    </row>
    <row r="186" spans="1:13" ht="34.5" x14ac:dyDescent="0.25">
      <c r="A186" s="59"/>
      <c r="B186" s="59"/>
      <c r="C186" s="59"/>
      <c r="D186" s="59"/>
      <c r="E186" s="59"/>
      <c r="F186" s="59"/>
      <c r="G186" s="59"/>
      <c r="H186" s="59"/>
      <c r="I186" s="59"/>
    </row>
    <row r="187" spans="1:13" s="62" customFormat="1" ht="27" x14ac:dyDescent="0.35">
      <c r="A187" s="60" t="s">
        <v>74</v>
      </c>
      <c r="B187" s="61"/>
      <c r="C187" s="61"/>
      <c r="D187" s="61"/>
      <c r="E187" s="61"/>
      <c r="F187" s="61"/>
      <c r="G187" s="61"/>
      <c r="H187" s="61"/>
      <c r="I187" s="61"/>
      <c r="M187" s="12"/>
    </row>
    <row r="188" spans="1:13" s="64" customFormat="1" ht="35.1" customHeight="1" x14ac:dyDescent="0.25">
      <c r="A188" s="63" t="s">
        <v>93</v>
      </c>
      <c r="B188" s="63">
        <v>1</v>
      </c>
      <c r="C188" s="63">
        <v>2</v>
      </c>
      <c r="D188" s="63">
        <v>3</v>
      </c>
      <c r="E188" s="63">
        <v>4</v>
      </c>
      <c r="F188" s="63">
        <v>5</v>
      </c>
      <c r="G188" s="63">
        <v>6</v>
      </c>
      <c r="H188" s="63">
        <v>7</v>
      </c>
      <c r="I188" s="63">
        <v>8</v>
      </c>
      <c r="M188" s="65"/>
    </row>
    <row r="189" spans="1:13" s="46" customFormat="1" ht="47.25" customHeight="1" x14ac:dyDescent="0.3">
      <c r="A189" s="66" t="s">
        <v>75</v>
      </c>
      <c r="B189" s="67">
        <f>I39</f>
        <v>0</v>
      </c>
      <c r="C189" s="67">
        <f>I52</f>
        <v>0</v>
      </c>
      <c r="D189" s="67">
        <f>I67</f>
        <v>0</v>
      </c>
      <c r="E189" s="67">
        <f>I83</f>
        <v>0</v>
      </c>
      <c r="F189" s="67">
        <f>I99</f>
        <v>0</v>
      </c>
      <c r="G189" s="67">
        <f>I115</f>
        <v>0</v>
      </c>
      <c r="H189" s="67">
        <f>I128</f>
        <v>0</v>
      </c>
      <c r="I189" s="67">
        <f>I145</f>
        <v>0</v>
      </c>
      <c r="M189" s="12"/>
    </row>
    <row r="190" spans="1:13" ht="15" customHeight="1" thickBot="1" x14ac:dyDescent="0.3">
      <c r="E190" s="34"/>
      <c r="F190" s="34"/>
      <c r="G190" s="34"/>
      <c r="H190" s="34"/>
    </row>
    <row r="191" spans="1:13" ht="54.95" customHeight="1" thickTop="1" thickBot="1" x14ac:dyDescent="0.35">
      <c r="G191" s="184" t="s">
        <v>90</v>
      </c>
      <c r="H191" s="185"/>
      <c r="I191" s="68">
        <f>B189+C189+D189+E189+F189+G189+H189+I189</f>
        <v>0</v>
      </c>
    </row>
    <row r="192" spans="1:13" ht="39.950000000000003" customHeight="1" thickTop="1" x14ac:dyDescent="0.3">
      <c r="G192" s="69"/>
      <c r="H192" s="69"/>
      <c r="I192" s="70"/>
    </row>
    <row r="193" spans="1:13" ht="39.950000000000003" customHeight="1" x14ac:dyDescent="0.3">
      <c r="G193" s="69"/>
      <c r="H193" s="69"/>
      <c r="I193" s="70"/>
    </row>
    <row r="194" spans="1:13" s="62" customFormat="1" ht="27" x14ac:dyDescent="0.35">
      <c r="A194" s="71" t="s">
        <v>76</v>
      </c>
      <c r="B194" s="72"/>
      <c r="C194" s="72"/>
      <c r="D194" s="72"/>
      <c r="E194" s="73"/>
      <c r="F194" s="73"/>
      <c r="G194" s="73"/>
      <c r="H194" s="73"/>
      <c r="I194" s="73"/>
      <c r="M194" s="12"/>
    </row>
    <row r="195" spans="1:13" ht="35.1" customHeight="1" x14ac:dyDescent="0.25">
      <c r="A195" s="186" t="s">
        <v>77</v>
      </c>
      <c r="B195" s="187"/>
      <c r="C195" s="186" t="s">
        <v>78</v>
      </c>
      <c r="D195" s="187"/>
      <c r="E195" s="186" t="s">
        <v>79</v>
      </c>
      <c r="F195" s="187"/>
      <c r="G195" s="186" t="s">
        <v>80</v>
      </c>
      <c r="H195" s="187"/>
      <c r="I195" s="74"/>
      <c r="J195" s="34"/>
    </row>
    <row r="196" spans="1:13" s="46" customFormat="1" ht="24.95" customHeight="1" x14ac:dyDescent="0.3">
      <c r="A196" s="202" t="s">
        <v>62</v>
      </c>
      <c r="B196" s="203"/>
      <c r="C196" s="188">
        <v>2</v>
      </c>
      <c r="D196" s="189"/>
      <c r="E196" s="188">
        <v>3</v>
      </c>
      <c r="F196" s="189"/>
      <c r="G196" s="188">
        <v>4</v>
      </c>
      <c r="H196" s="189"/>
      <c r="I196" s="75"/>
      <c r="J196" s="76"/>
      <c r="M196" s="12"/>
    </row>
    <row r="197" spans="1:13" s="46" customFormat="1" ht="24.95" customHeight="1" x14ac:dyDescent="0.3">
      <c r="A197" s="200" t="s">
        <v>1</v>
      </c>
      <c r="B197" s="201"/>
      <c r="C197" s="190" t="s">
        <v>2</v>
      </c>
      <c r="D197" s="191"/>
      <c r="E197" s="190" t="s">
        <v>3</v>
      </c>
      <c r="F197" s="191"/>
      <c r="G197" s="190" t="s">
        <v>4</v>
      </c>
      <c r="H197" s="191"/>
      <c r="I197" s="77"/>
      <c r="J197" s="76"/>
      <c r="M197" s="12"/>
    </row>
    <row r="198" spans="1:13" s="46" customFormat="1" ht="17.25" customHeight="1" thickBot="1" x14ac:dyDescent="0.35">
      <c r="A198" s="78"/>
      <c r="B198" s="79"/>
      <c r="C198" s="79"/>
      <c r="D198" s="79"/>
      <c r="E198" s="80"/>
      <c r="F198" s="6"/>
      <c r="G198" s="7"/>
      <c r="I198" s="80"/>
      <c r="J198" s="76"/>
      <c r="M198" s="12"/>
    </row>
    <row r="199" spans="1:13" ht="54.95" customHeight="1" thickTop="1" thickBot="1" x14ac:dyDescent="0.35">
      <c r="F199" s="180" t="s">
        <v>91</v>
      </c>
      <c r="G199" s="180"/>
      <c r="H199" s="181"/>
      <c r="I199" s="81">
        <f>IF(I191&gt;28,4,IF(I191&gt;21,3,IF(I191&gt;14,2,IF(I191&gt;7,1,IF(I191&gt;0,0,)))))</f>
        <v>0</v>
      </c>
    </row>
    <row r="200" spans="1:13" ht="53.25" customHeight="1" thickTop="1" x14ac:dyDescent="0.45">
      <c r="E200" s="195" t="str">
        <f>IF(I200="3","NEW PERFORMANCE LEVEL SCORE DUE TO LOW (1) PERFORMANCE SG SCORE (see Note #2 below)"," ")</f>
        <v xml:space="preserve"> </v>
      </c>
      <c r="F200" s="196"/>
      <c r="G200" s="196"/>
      <c r="H200" s="196"/>
      <c r="I200" s="82" t="str">
        <f>IF(E214="YES","3"," ")</f>
        <v xml:space="preserve"> </v>
      </c>
      <c r="J200" s="176"/>
    </row>
    <row r="201" spans="1:13" ht="22.5" customHeight="1" x14ac:dyDescent="0.45">
      <c r="E201" s="83"/>
      <c r="F201" s="84"/>
      <c r="G201" s="84"/>
      <c r="H201" s="84"/>
      <c r="I201" s="82"/>
      <c r="J201" s="176"/>
    </row>
    <row r="202" spans="1:13" ht="26.25" customHeight="1" x14ac:dyDescent="0.3">
      <c r="F202" s="85"/>
      <c r="G202" s="85"/>
      <c r="H202" s="86"/>
      <c r="J202" s="177"/>
    </row>
    <row r="203" spans="1:13" s="62" customFormat="1" ht="27" x14ac:dyDescent="0.35">
      <c r="A203" s="71" t="s">
        <v>81</v>
      </c>
      <c r="B203" s="72"/>
      <c r="C203" s="72"/>
      <c r="D203" s="72"/>
      <c r="I203" s="87"/>
      <c r="M203" s="12"/>
    </row>
    <row r="204" spans="1:13" ht="45.95" customHeight="1" x14ac:dyDescent="0.3">
      <c r="A204" s="199" t="s">
        <v>82</v>
      </c>
      <c r="B204" s="199"/>
      <c r="C204" s="199"/>
      <c r="D204" s="199" t="s">
        <v>83</v>
      </c>
      <c r="E204" s="199"/>
      <c r="F204" s="199"/>
      <c r="G204" s="194" t="s">
        <v>84</v>
      </c>
      <c r="H204" s="194"/>
      <c r="I204" s="194"/>
    </row>
    <row r="205" spans="1:13" s="46" customFormat="1" ht="24.95" customHeight="1" x14ac:dyDescent="0.3">
      <c r="A205" s="192">
        <v>1</v>
      </c>
      <c r="B205" s="192"/>
      <c r="C205" s="192"/>
      <c r="D205" s="192">
        <v>2</v>
      </c>
      <c r="E205" s="192"/>
      <c r="F205" s="192"/>
      <c r="G205" s="192">
        <v>3</v>
      </c>
      <c r="H205" s="192"/>
      <c r="I205" s="192"/>
      <c r="M205" s="12"/>
    </row>
    <row r="206" spans="1:13" s="46" customFormat="1" ht="24.95" customHeight="1" x14ac:dyDescent="0.3">
      <c r="A206" s="193" t="s">
        <v>94</v>
      </c>
      <c r="B206" s="193"/>
      <c r="C206" s="193"/>
      <c r="D206" s="193" t="s">
        <v>95</v>
      </c>
      <c r="E206" s="193"/>
      <c r="F206" s="193"/>
      <c r="G206" s="193" t="s">
        <v>96</v>
      </c>
      <c r="H206" s="193"/>
      <c r="I206" s="193"/>
      <c r="M206" s="12"/>
    </row>
    <row r="207" spans="1:13" s="46" customFormat="1" ht="18" customHeight="1" thickBot="1" x14ac:dyDescent="0.35">
      <c r="A207" s="6"/>
      <c r="B207" s="6"/>
      <c r="C207" s="6"/>
      <c r="D207" s="6"/>
      <c r="E207" s="7"/>
      <c r="F207" s="6"/>
      <c r="G207" s="197"/>
      <c r="H207" s="197"/>
      <c r="I207" s="197"/>
      <c r="M207" s="12"/>
    </row>
    <row r="208" spans="1:13" ht="54" customHeight="1" thickTop="1" thickBot="1" x14ac:dyDescent="0.35">
      <c r="B208" s="88"/>
      <c r="C208" s="88"/>
      <c r="D208" s="88" t="s">
        <v>92</v>
      </c>
      <c r="E208" s="68">
        <f>I180</f>
        <v>0</v>
      </c>
      <c r="G208" s="180" t="s">
        <v>100</v>
      </c>
      <c r="H208" s="181"/>
      <c r="I208" s="81">
        <f>IF(E208&gt;17,3,IF(E208&gt;12,2,IF(E208&gt;4,1,)))</f>
        <v>0</v>
      </c>
    </row>
    <row r="209" spans="1:13" ht="19.5" customHeight="1" thickTop="1" x14ac:dyDescent="0.3">
      <c r="A209" s="88"/>
      <c r="B209" s="88"/>
      <c r="C209" s="88"/>
      <c r="D209" s="88"/>
      <c r="E209" s="70"/>
      <c r="G209" s="89"/>
      <c r="H209" s="69"/>
      <c r="I209" s="90"/>
    </row>
    <row r="210" spans="1:13" s="155" customFormat="1" ht="48.75" customHeight="1" x14ac:dyDescent="0.25">
      <c r="A210" s="264" t="s">
        <v>117</v>
      </c>
      <c r="B210" s="264"/>
      <c r="C210" s="264"/>
      <c r="D210" s="264"/>
      <c r="E210" s="264"/>
      <c r="F210" s="264"/>
      <c r="G210" s="264"/>
      <c r="H210" s="264"/>
      <c r="I210" s="264"/>
      <c r="J210" s="155" t="s">
        <v>109</v>
      </c>
      <c r="K210" s="155" t="s">
        <v>110</v>
      </c>
      <c r="M210" s="156"/>
    </row>
    <row r="211" spans="1:13" ht="18.75" x14ac:dyDescent="0.25">
      <c r="A211" s="92"/>
      <c r="B211" s="93" t="s">
        <v>108</v>
      </c>
      <c r="C211" s="91"/>
      <c r="D211" s="94"/>
      <c r="E211" s="95" t="str">
        <f>IF(I208=1,J210,K210)</f>
        <v>NO</v>
      </c>
      <c r="F211" s="91"/>
      <c r="G211" s="91"/>
      <c r="H211" s="91"/>
      <c r="I211" s="91"/>
    </row>
    <row r="212" spans="1:13" ht="9" customHeight="1" x14ac:dyDescent="0.25">
      <c r="A212" s="92"/>
      <c r="B212" s="91"/>
      <c r="C212" s="91"/>
      <c r="D212" s="91"/>
      <c r="E212" s="91"/>
      <c r="F212" s="91"/>
      <c r="G212" s="91"/>
      <c r="H212" s="91"/>
      <c r="I212" s="91"/>
    </row>
    <row r="213" spans="1:13" s="97" customFormat="1" ht="35.25" customHeight="1" x14ac:dyDescent="0.25">
      <c r="A213" s="178" t="s">
        <v>107</v>
      </c>
      <c r="B213" s="179"/>
      <c r="C213" s="179"/>
      <c r="D213" s="179"/>
      <c r="E213" s="179"/>
      <c r="F213" s="179"/>
      <c r="G213" s="179"/>
      <c r="H213" s="179"/>
      <c r="I213" s="179"/>
      <c r="J213" s="96">
        <f>I208</f>
        <v>0</v>
      </c>
      <c r="K213" s="96">
        <f>I199</f>
        <v>0</v>
      </c>
      <c r="M213" s="98"/>
    </row>
    <row r="214" spans="1:13" ht="19.5" customHeight="1" x14ac:dyDescent="0.35">
      <c r="B214" s="93" t="s">
        <v>111</v>
      </c>
      <c r="E214" s="99" t="str">
        <f>IF(J215=2,L215,K215)</f>
        <v>NO</v>
      </c>
      <c r="F214" s="11"/>
      <c r="J214" s="16" t="str">
        <f>IF(J213=1,"YES","NO")</f>
        <v>NO</v>
      </c>
      <c r="K214" s="16" t="str">
        <f>IF(K213=4,"YES","NO")</f>
        <v>NO</v>
      </c>
    </row>
    <row r="215" spans="1:13" ht="19.5" customHeight="1" x14ac:dyDescent="0.35">
      <c r="B215" s="100"/>
      <c r="E215" s="99"/>
      <c r="F215" s="11"/>
      <c r="J215" s="101">
        <f>COUNTIF(J214:K214,"Yes")</f>
        <v>0</v>
      </c>
      <c r="K215" s="16" t="s">
        <v>110</v>
      </c>
      <c r="L215" s="16" t="s">
        <v>109</v>
      </c>
    </row>
    <row r="216" spans="1:13" ht="19.5" customHeight="1" x14ac:dyDescent="0.35">
      <c r="B216" s="100"/>
      <c r="E216" s="99"/>
      <c r="F216" s="11"/>
    </row>
    <row r="219" spans="1:13" ht="18.75" x14ac:dyDescent="0.3">
      <c r="A219" s="102" t="s">
        <v>85</v>
      </c>
      <c r="B219" s="103"/>
      <c r="C219" s="103"/>
      <c r="D219" s="103"/>
      <c r="E219" s="104"/>
      <c r="F219" s="104"/>
      <c r="G219" s="104"/>
      <c r="H219" s="102" t="s">
        <v>87</v>
      </c>
      <c r="I219" s="104"/>
    </row>
    <row r="220" spans="1:13" x14ac:dyDescent="0.25">
      <c r="A220" s="105"/>
      <c r="B220" s="105"/>
      <c r="C220" s="105"/>
      <c r="D220" s="105"/>
      <c r="H220" s="105"/>
      <c r="I220" s="16"/>
    </row>
    <row r="221" spans="1:13" x14ac:dyDescent="0.25">
      <c r="A221" s="105"/>
      <c r="B221" s="105"/>
      <c r="C221" s="105"/>
      <c r="D221" s="105"/>
      <c r="H221" s="105"/>
      <c r="I221" s="16"/>
    </row>
    <row r="222" spans="1:13" ht="18.75" x14ac:dyDescent="0.3">
      <c r="A222" s="102" t="s">
        <v>86</v>
      </c>
      <c r="B222" s="103"/>
      <c r="C222" s="103"/>
      <c r="D222" s="103"/>
      <c r="E222" s="104"/>
      <c r="F222" s="104"/>
      <c r="G222" s="104"/>
      <c r="H222" s="102" t="s">
        <v>87</v>
      </c>
      <c r="I222" s="104"/>
    </row>
    <row r="223" spans="1:13" x14ac:dyDescent="0.25">
      <c r="I223" s="16"/>
    </row>
    <row r="226" spans="1:1" ht="18.75" x14ac:dyDescent="0.3">
      <c r="A226" s="106"/>
    </row>
    <row r="227" spans="1:1" ht="18.75" x14ac:dyDescent="0.3">
      <c r="A227" s="106"/>
    </row>
    <row r="228" spans="1:1" ht="18.75" x14ac:dyDescent="0.3">
      <c r="A228" s="106"/>
    </row>
  </sheetData>
  <sheetProtection selectLockedCells="1"/>
  <customSheetViews>
    <customSheetView guid="{BC07470E-8D3A-4420-AF04-4BFCF00A076A}" showPageBreaks="1" fitToPage="1" printArea="1" topLeftCell="A146">
      <selection activeCell="D185" sqref="D185"/>
      <rowBreaks count="3" manualBreakCount="3">
        <brk id="49" max="16383" man="1"/>
        <brk id="84" max="5" man="1"/>
        <brk id="159" max="5" man="1"/>
      </rowBreaks>
      <pageMargins left="0.25" right="0.25" top="0" bottom="0" header="0.26" footer="0.25"/>
      <pageSetup scale="83" fitToHeight="0" orientation="portrait" r:id="rId1"/>
    </customSheetView>
  </customSheetViews>
  <mergeCells count="147">
    <mergeCell ref="A210:I210"/>
    <mergeCell ref="A145:H145"/>
    <mergeCell ref="I105:I111"/>
    <mergeCell ref="I136:I141"/>
    <mergeCell ref="A63:D63"/>
    <mergeCell ref="A62:D62"/>
    <mergeCell ref="A109:D109"/>
    <mergeCell ref="A112:D112"/>
    <mergeCell ref="A110:D110"/>
    <mergeCell ref="A111:D111"/>
    <mergeCell ref="A141:D141"/>
    <mergeCell ref="A79:D79"/>
    <mergeCell ref="A65:D65"/>
    <mergeCell ref="A74:D74"/>
    <mergeCell ref="A95:D95"/>
    <mergeCell ref="A108:D108"/>
    <mergeCell ref="A113:D113"/>
    <mergeCell ref="A67:H67"/>
    <mergeCell ref="A83:H83"/>
    <mergeCell ref="A99:H99"/>
    <mergeCell ref="A115:H115"/>
    <mergeCell ref="A128:H128"/>
    <mergeCell ref="A156:I158"/>
    <mergeCell ref="A106:D106"/>
    <mergeCell ref="B7:D8"/>
    <mergeCell ref="A32:D32"/>
    <mergeCell ref="A48:D48"/>
    <mergeCell ref="A51:C51"/>
    <mergeCell ref="A58:D58"/>
    <mergeCell ref="A59:D59"/>
    <mergeCell ref="A75:D75"/>
    <mergeCell ref="A76:D76"/>
    <mergeCell ref="A78:D78"/>
    <mergeCell ref="A10:I18"/>
    <mergeCell ref="A34:D34"/>
    <mergeCell ref="A35:D35"/>
    <mergeCell ref="A36:D36"/>
    <mergeCell ref="A37:D37"/>
    <mergeCell ref="A27:H27"/>
    <mergeCell ref="A19:D19"/>
    <mergeCell ref="A24:D24"/>
    <mergeCell ref="A22:D22"/>
    <mergeCell ref="A23:D23"/>
    <mergeCell ref="A122:D122"/>
    <mergeCell ref="A126:D126"/>
    <mergeCell ref="A123:D123"/>
    <mergeCell ref="A124:D124"/>
    <mergeCell ref="A125:D125"/>
    <mergeCell ref="A136:D136"/>
    <mergeCell ref="A45:D45"/>
    <mergeCell ref="A46:D46"/>
    <mergeCell ref="A25:D25"/>
    <mergeCell ref="A26:D26"/>
    <mergeCell ref="A33:D33"/>
    <mergeCell ref="A93:D93"/>
    <mergeCell ref="A107:D107"/>
    <mergeCell ref="A97:D97"/>
    <mergeCell ref="A91:D91"/>
    <mergeCell ref="A80:D80"/>
    <mergeCell ref="A81:D81"/>
    <mergeCell ref="A47:D47"/>
    <mergeCell ref="A96:D96"/>
    <mergeCell ref="A2:I2"/>
    <mergeCell ref="I19:I21"/>
    <mergeCell ref="I22:I24"/>
    <mergeCell ref="I31:I35"/>
    <mergeCell ref="A20:D20"/>
    <mergeCell ref="A21:D21"/>
    <mergeCell ref="I76:I79"/>
    <mergeCell ref="A77:D77"/>
    <mergeCell ref="I74:I75"/>
    <mergeCell ref="A49:D49"/>
    <mergeCell ref="A50:D50"/>
    <mergeCell ref="A31:D31"/>
    <mergeCell ref="I58:I63"/>
    <mergeCell ref="I45:I48"/>
    <mergeCell ref="A64:D64"/>
    <mergeCell ref="A60:D60"/>
    <mergeCell ref="A61:D61"/>
    <mergeCell ref="A28:H28"/>
    <mergeCell ref="A39:H39"/>
    <mergeCell ref="A52:H52"/>
    <mergeCell ref="I4:I5"/>
    <mergeCell ref="F4:G5"/>
    <mergeCell ref="F7:G8"/>
    <mergeCell ref="B4:D5"/>
    <mergeCell ref="I169:I170"/>
    <mergeCell ref="I162:I163"/>
    <mergeCell ref="A153:I153"/>
    <mergeCell ref="A154:I154"/>
    <mergeCell ref="I123:I124"/>
    <mergeCell ref="A160:D160"/>
    <mergeCell ref="A92:D92"/>
    <mergeCell ref="A90:D90"/>
    <mergeCell ref="A105:D105"/>
    <mergeCell ref="A164:D164"/>
    <mergeCell ref="A163:D163"/>
    <mergeCell ref="A143:D143"/>
    <mergeCell ref="A137:D137"/>
    <mergeCell ref="A94:D94"/>
    <mergeCell ref="A167:D167"/>
    <mergeCell ref="I90:I95"/>
    <mergeCell ref="A161:D161"/>
    <mergeCell ref="A138:D138"/>
    <mergeCell ref="A139:D139"/>
    <mergeCell ref="A140:D140"/>
    <mergeCell ref="A142:D142"/>
    <mergeCell ref="A168:D168"/>
    <mergeCell ref="A170:D170"/>
    <mergeCell ref="A169:D169"/>
    <mergeCell ref="C197:D197"/>
    <mergeCell ref="G207:I207"/>
    <mergeCell ref="A184:I184"/>
    <mergeCell ref="A204:C204"/>
    <mergeCell ref="A205:C205"/>
    <mergeCell ref="A206:C206"/>
    <mergeCell ref="D204:F204"/>
    <mergeCell ref="A197:B197"/>
    <mergeCell ref="C195:D195"/>
    <mergeCell ref="C196:D196"/>
    <mergeCell ref="A196:B196"/>
    <mergeCell ref="A195:B195"/>
    <mergeCell ref="G205:I205"/>
    <mergeCell ref="A177:D177"/>
    <mergeCell ref="A180:H181"/>
    <mergeCell ref="A171:D171"/>
    <mergeCell ref="A174:D174"/>
    <mergeCell ref="A162:D162"/>
    <mergeCell ref="A175:D175"/>
    <mergeCell ref="A176:D176"/>
    <mergeCell ref="J200:J202"/>
    <mergeCell ref="A213:I213"/>
    <mergeCell ref="G208:H208"/>
    <mergeCell ref="I180:I181"/>
    <mergeCell ref="G191:H191"/>
    <mergeCell ref="F199:H199"/>
    <mergeCell ref="E195:F195"/>
    <mergeCell ref="E196:F196"/>
    <mergeCell ref="E197:F197"/>
    <mergeCell ref="G195:H195"/>
    <mergeCell ref="D205:F205"/>
    <mergeCell ref="D206:F206"/>
    <mergeCell ref="G196:H196"/>
    <mergeCell ref="G197:H197"/>
    <mergeCell ref="G204:I204"/>
    <mergeCell ref="E200:H200"/>
    <mergeCell ref="G206:I206"/>
  </mergeCells>
  <phoneticPr fontId="44" type="noConversion"/>
  <pageMargins left="0.25" right="0.25" top="0.25" bottom="0.25" header="0" footer="0.3"/>
  <pageSetup scale="65" fitToWidth="0" fitToHeight="0" orientation="portrait" r:id="rId2"/>
  <headerFooter>
    <oddFooter>&amp;LComprehensive
5/1/15&amp;R Page &amp;P</oddFooter>
  </headerFooter>
  <rowBreaks count="4" manualBreakCount="4">
    <brk id="57" max="16383" man="1"/>
    <brk id="104" max="16383" man="1"/>
    <brk id="150" max="16383" man="1"/>
    <brk id="183" max="16383"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customSheetViews>
    <customSheetView guid="{BC07470E-8D3A-4420-AF04-4BFCF00A076A}">
      <pageMargins left="0.7" right="0.7" top="0.75" bottom="0.75" header="0.3" footer="0.3"/>
    </customSheetView>
  </customSheetViews>
  <phoneticPr fontId="4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customSheetViews>
    <customSheetView guid="{BC07470E-8D3A-4420-AF04-4BFCF00A076A}">
      <pageMargins left="0.7" right="0.7" top="0.75" bottom="0.75" header="0.3" footer="0.3"/>
    </customSheetView>
  </customSheetViews>
  <phoneticPr fontId="4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Sheet1!OLE_LINK1</vt:lpstr>
      <vt:lpstr>Sheet1!Print_Area</vt:lpstr>
    </vt:vector>
  </TitlesOfParts>
  <Company>Edmonds School District #15</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hardestyk</dc:creator>
  <cp:lastModifiedBy>Alunni, Victoria M. (ESC)</cp:lastModifiedBy>
  <cp:lastPrinted>2016-08-17T16:28:30Z</cp:lastPrinted>
  <dcterms:created xsi:type="dcterms:W3CDTF">2013-10-25T21:25:44Z</dcterms:created>
  <dcterms:modified xsi:type="dcterms:W3CDTF">2018-09-07T19:52:25Z</dcterms:modified>
</cp:coreProperties>
</file>